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ohhousing.sharepoint.com/sites/HP-MuliFamilyTeams/Shared Documents/Housing Tax Credit/4% Team/SFY2027 OLIHTC/Proposal Summaries/"/>
    </mc:Choice>
  </mc:AlternateContent>
  <xr:revisionPtr revIDLastSave="238" documentId="13_ncr:1_{752E0827-D7AE-4AD6-9FBD-9676E313E4D7}" xr6:coauthVersionLast="47" xr6:coauthVersionMax="47" xr10:uidLastSave="{67912D1F-CED8-4A7A-9AC7-97C92C9A0635}"/>
  <bookViews>
    <workbookView xWindow="-120" yWindow="-120" windowWidth="29040" windowHeight="17520" xr2:uid="{FC8CDE14-1357-4C85-9807-C738068F4168}"/>
  </bookViews>
  <sheets>
    <sheet name="OLIHTC_Competitive_Scoring" sheetId="2" r:id="rId1"/>
  </sheets>
  <definedNames>
    <definedName name="_xlnm.Print_Area" localSheetId="0">OLIHTC_Competitive_Scoring!$A$1:$W$58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2" l="1"/>
  <c r="V55" i="2"/>
  <c r="W55" i="2"/>
  <c r="R55" i="2"/>
  <c r="L55" i="2"/>
  <c r="X55" i="2"/>
  <c r="K55" i="2"/>
  <c r="P55" i="2"/>
  <c r="Q55" i="2"/>
  <c r="S55" i="2"/>
  <c r="T55" i="2"/>
</calcChain>
</file>

<file path=xl/sharedStrings.xml><?xml version="1.0" encoding="utf-8"?>
<sst xmlns="http://schemas.openxmlformats.org/spreadsheetml/2006/main" count="628" uniqueCount="251">
  <si>
    <t>Project Name</t>
  </si>
  <si>
    <t>Funding Pool</t>
  </si>
  <si>
    <t>Lead Developer</t>
  </si>
  <si>
    <t>TDC</t>
  </si>
  <si>
    <t>Address</t>
  </si>
  <si>
    <t>City</t>
  </si>
  <si>
    <t>Zip</t>
  </si>
  <si>
    <t>County</t>
  </si>
  <si>
    <t>Seton Square Portsmouth II</t>
  </si>
  <si>
    <t>2215 Galena Pike</t>
  </si>
  <si>
    <t>West Portsmouth</t>
  </si>
  <si>
    <t>Scioto</t>
  </si>
  <si>
    <t>No</t>
  </si>
  <si>
    <t>Rural</t>
  </si>
  <si>
    <t>Yes</t>
  </si>
  <si>
    <t>Rural - Senior</t>
  </si>
  <si>
    <t>New Construction</t>
  </si>
  <si>
    <t>Columbus</t>
  </si>
  <si>
    <t>Seton Development, Inc.</t>
  </si>
  <si>
    <t>Borror Development Co., LLC.</t>
  </si>
  <si>
    <t>Total units</t>
  </si>
  <si>
    <t>Total LIHTC Units</t>
  </si>
  <si>
    <t>Co-Developer</t>
  </si>
  <si>
    <t>Annual LIHTC</t>
  </si>
  <si>
    <t>Annual Ohio LIHTC</t>
  </si>
  <si>
    <t>OHTF Request</t>
  </si>
  <si>
    <t>HDL Request</t>
  </si>
  <si>
    <t>Appalachian</t>
  </si>
  <si>
    <t>Strategic</t>
  </si>
  <si>
    <t>Transform. Econ.</t>
  </si>
  <si>
    <t>County Designation:</t>
  </si>
  <si>
    <t>Lorain</t>
  </si>
  <si>
    <t>Metropolitan</t>
  </si>
  <si>
    <t>Metro - General Occupancy</t>
  </si>
  <si>
    <t>Rural - General Occupancy</t>
  </si>
  <si>
    <t>Spire Development, Inc.</t>
  </si>
  <si>
    <t>Buckeye Community Hope Foundation</t>
  </si>
  <si>
    <t>Richland</t>
  </si>
  <si>
    <t>Elyria</t>
  </si>
  <si>
    <t>TWG Development, LLC</t>
  </si>
  <si>
    <t>Franklin</t>
  </si>
  <si>
    <t>HNHF Realty Collaborative</t>
  </si>
  <si>
    <t>Wilmington</t>
  </si>
  <si>
    <t>Clinton</t>
  </si>
  <si>
    <t>National Church Residences</t>
  </si>
  <si>
    <t>Mackinaw II Senior Housing</t>
  </si>
  <si>
    <t>0 West Livingston</t>
  </si>
  <si>
    <t>Celina</t>
  </si>
  <si>
    <t>Mercer</t>
  </si>
  <si>
    <t>Stock Development Company</t>
  </si>
  <si>
    <t xml:space="preserve">Mansfield </t>
  </si>
  <si>
    <t>Volker Development Inc.</t>
  </si>
  <si>
    <t>Metro - Senior</t>
  </si>
  <si>
    <t>Warren</t>
  </si>
  <si>
    <t>Birge &amp; Held Development, LLC</t>
  </si>
  <si>
    <t>Cuyahoga</t>
  </si>
  <si>
    <t>Hamilton</t>
  </si>
  <si>
    <t xml:space="preserve">Fairfield Homes, Inc. </t>
  </si>
  <si>
    <t>St. Mary Development Corporation</t>
  </si>
  <si>
    <t xml:space="preserve">Woda Cooper Development, Inc. </t>
  </si>
  <si>
    <t>Wallick Development, LLC</t>
  </si>
  <si>
    <t>Shelby</t>
  </si>
  <si>
    <t>Leona Lofts</t>
  </si>
  <si>
    <t>1177 Leona Valley Drive (East of 1139 Leona Ave.)</t>
  </si>
  <si>
    <t>CHN Housing Partners</t>
  </si>
  <si>
    <t>Erie</t>
  </si>
  <si>
    <t>Pivotal Development LLC</t>
  </si>
  <si>
    <t>Timberline Villas</t>
  </si>
  <si>
    <t>0 Sheridan Avenue</t>
  </si>
  <si>
    <t>Hancock</t>
  </si>
  <si>
    <t>Sullivan Development of Indiana, LLC (Sullivan Development, LLC)</t>
  </si>
  <si>
    <t>North of Vernon</t>
  </si>
  <si>
    <t>Knox</t>
  </si>
  <si>
    <t xml:space="preserve"> Project Number</t>
  </si>
  <si>
    <t>Click here</t>
  </si>
  <si>
    <t>Link to Proposal Summary</t>
  </si>
  <si>
    <t>Basic Project Information</t>
  </si>
  <si>
    <t>OHFA Resource Request</t>
  </si>
  <si>
    <t>Set Aside</t>
  </si>
  <si>
    <t>Construction Type</t>
  </si>
  <si>
    <t>* The above chart indicates 4% LIHTC with Ohio LIHTC applications received by OHFA for review in accordance with the SFY 2026 4% LIHTC with Ohio LIHTC Guidelines. Information contained herein was provided by the respective development team and does not signify that an application has secured a reservation of Ohio LIHTC or Housing Development Assistance Program (HDAP). OHFA will conduct a Preliminary Threshold and Underwriting Review and scoring review prior to publishing Ohio LIHTC Final Application invitations.</t>
  </si>
  <si>
    <t>27-0637</t>
  </si>
  <si>
    <t xml:space="preserve">800 N Sandusky Street </t>
  </si>
  <si>
    <t xml:space="preserve">Mt. Vernon </t>
  </si>
  <si>
    <t xml:space="preserve">Knox </t>
  </si>
  <si>
    <t>27-0609</t>
  </si>
  <si>
    <t>SFY2027 4% Low-Income Housing Tax Credit (LIHTC) with Ohio LIHTC Proposal Applications</t>
  </si>
  <si>
    <t>St. Johns Crossing</t>
  </si>
  <si>
    <t>TBD ( E 4th Street)</t>
  </si>
  <si>
    <t xml:space="preserve">Lima </t>
  </si>
  <si>
    <t>Allen</t>
  </si>
  <si>
    <t xml:space="preserve">Click here </t>
  </si>
  <si>
    <t>Temple Greene</t>
  </si>
  <si>
    <t xml:space="preserve">Scattered Sites </t>
  </si>
  <si>
    <t>The Enclave at Burr Oak</t>
  </si>
  <si>
    <t>2100 Hoewisher Road</t>
  </si>
  <si>
    <t xml:space="preserve">Sidney </t>
  </si>
  <si>
    <t>27-0611</t>
  </si>
  <si>
    <t xml:space="preserve">Timber Ridge Apartments </t>
  </si>
  <si>
    <t>27-0616</t>
  </si>
  <si>
    <t>0 Brower Rd (TBD)</t>
  </si>
  <si>
    <t>27-0627</t>
  </si>
  <si>
    <t xml:space="preserve">Findlay </t>
  </si>
  <si>
    <t xml:space="preserve">Yes </t>
  </si>
  <si>
    <t xml:space="preserve">West Flats </t>
  </si>
  <si>
    <t>27-0610</t>
  </si>
  <si>
    <t>2255 West Avenue</t>
  </si>
  <si>
    <t>Ashtabula</t>
  </si>
  <si>
    <t>3535 E Main</t>
  </si>
  <si>
    <t>27-0602</t>
  </si>
  <si>
    <t xml:space="preserve">3535 E Main </t>
  </si>
  <si>
    <t>Deshler Square Apartments</t>
  </si>
  <si>
    <t xml:space="preserve">1111 Stewart Avenue </t>
  </si>
  <si>
    <t>27-0629</t>
  </si>
  <si>
    <t xml:space="preserve">Bachman Road Apartments </t>
  </si>
  <si>
    <t>27-0600</t>
  </si>
  <si>
    <t>5421 Bachman Road</t>
  </si>
  <si>
    <t>Dominium Holdings I, LLC</t>
  </si>
  <si>
    <t>Columbus Leased Housing Development VI, LLC</t>
  </si>
  <si>
    <t>27-0639</t>
  </si>
  <si>
    <t>SE Corner of Eastpoint Dr &amp; Kimberly Pkwy E</t>
  </si>
  <si>
    <t xml:space="preserve">Fifth and Butler </t>
  </si>
  <si>
    <t>27-0601</t>
  </si>
  <si>
    <t>421 Dayton St</t>
  </si>
  <si>
    <t>Butler</t>
  </si>
  <si>
    <t>DFP Development, LLC</t>
  </si>
  <si>
    <t>IRGRA Development, LLC</t>
  </si>
  <si>
    <t xml:space="preserve">Hayden Run Family </t>
  </si>
  <si>
    <t>27-0605</t>
  </si>
  <si>
    <t>6309 Hayden Run Road</t>
  </si>
  <si>
    <t>Pennrose LLC</t>
  </si>
  <si>
    <t xml:space="preserve">HoM Flats at West Third Street </t>
  </si>
  <si>
    <t>40 S. Edwin C Moses Blvd.</t>
  </si>
  <si>
    <t>Dayton</t>
  </si>
  <si>
    <t xml:space="preserve">Montgomery </t>
  </si>
  <si>
    <t xml:space="preserve">Magnus Capital Partners LLC </t>
  </si>
  <si>
    <t>27-0603</t>
  </si>
  <si>
    <t>27-0625</t>
  </si>
  <si>
    <t xml:space="preserve">Miracle Lane Apts </t>
  </si>
  <si>
    <t>27-0622</t>
  </si>
  <si>
    <t>3122 Salem Ave</t>
  </si>
  <si>
    <t>Montgomery</t>
  </si>
  <si>
    <t>Model Property Development, LLC</t>
  </si>
  <si>
    <t>County Corp</t>
  </si>
  <si>
    <t>27-0626</t>
  </si>
  <si>
    <t>Cleveland</t>
  </si>
  <si>
    <t>Single Family</t>
  </si>
  <si>
    <t>Riverbend Villas</t>
  </si>
  <si>
    <t>27-0628</t>
  </si>
  <si>
    <t>0 S Main Street</t>
  </si>
  <si>
    <t>Piqua</t>
  </si>
  <si>
    <t>Miami</t>
  </si>
  <si>
    <t>Riverview on Third</t>
  </si>
  <si>
    <t>27-0608</t>
  </si>
  <si>
    <t>TBD (500 W 3rd Street)</t>
  </si>
  <si>
    <t>LDG Multifamily, LLC</t>
  </si>
  <si>
    <t>Steelton II</t>
  </si>
  <si>
    <t>27-0633</t>
  </si>
  <si>
    <t>1981 S High Street</t>
  </si>
  <si>
    <t>Lotus Company</t>
  </si>
  <si>
    <t>Sycamore Station</t>
  </si>
  <si>
    <t>27-0620</t>
  </si>
  <si>
    <t>Winslow Dr</t>
  </si>
  <si>
    <t xml:space="preserve">The Greenstone </t>
  </si>
  <si>
    <t>27-0607</t>
  </si>
  <si>
    <t>TBD (4415 Northfield Rd)</t>
  </si>
  <si>
    <t>Warrensville Heights</t>
  </si>
  <si>
    <t>Woodhill Center South</t>
  </si>
  <si>
    <t>10923 Woodland Avenue</t>
  </si>
  <si>
    <t xml:space="preserve">Cleveland </t>
  </si>
  <si>
    <t>27-0632</t>
  </si>
  <si>
    <t>The Community Builders, Inc.</t>
  </si>
  <si>
    <t>Circleville Senior Housing</t>
  </si>
  <si>
    <t>27-0618</t>
  </si>
  <si>
    <t>0 S. Court St.</t>
  </si>
  <si>
    <t>Circleville</t>
  </si>
  <si>
    <t>Pickaway</t>
  </si>
  <si>
    <t xml:space="preserve">Ironwood Flats </t>
  </si>
  <si>
    <t>27-0631</t>
  </si>
  <si>
    <t>3051 E 63rd St</t>
  </si>
  <si>
    <t xml:space="preserve">Trinity Square Apartments </t>
  </si>
  <si>
    <t>1050 S Tod Ave</t>
  </si>
  <si>
    <t>Trumbull</t>
  </si>
  <si>
    <t>27-0615</t>
  </si>
  <si>
    <t xml:space="preserve">VOB Senior Lofts </t>
  </si>
  <si>
    <t>1715-1731 Vernon Odom Blvd.</t>
  </si>
  <si>
    <t>Akron</t>
  </si>
  <si>
    <t>Summit</t>
  </si>
  <si>
    <t>27-0636</t>
  </si>
  <si>
    <t xml:space="preserve">Appalachian Senior Housing </t>
  </si>
  <si>
    <t>Delano Road</t>
  </si>
  <si>
    <t>Green Township</t>
  </si>
  <si>
    <t>Ross</t>
  </si>
  <si>
    <t>27-0638</t>
  </si>
  <si>
    <t>Youngstown Neighborhood Development Corporation</t>
  </si>
  <si>
    <t xml:space="preserve">Friendly Center </t>
  </si>
  <si>
    <t>27-0634</t>
  </si>
  <si>
    <t>290 Prairie Avenue</t>
  </si>
  <si>
    <t>Episcopal Retirement Services Affordable Living LLC</t>
  </si>
  <si>
    <t xml:space="preserve">Glenwood Community </t>
  </si>
  <si>
    <t>27-0617</t>
  </si>
  <si>
    <t xml:space="preserve">200 Timberline Drive </t>
  </si>
  <si>
    <t xml:space="preserve">Marietta </t>
  </si>
  <si>
    <t>Washington</t>
  </si>
  <si>
    <t xml:space="preserve">Fairfield Homes, Inc </t>
  </si>
  <si>
    <t>United Church Homes, Inc.</t>
  </si>
  <si>
    <t>43429 County Line Road East</t>
  </si>
  <si>
    <t>Columbiana</t>
  </si>
  <si>
    <t>South Creek Development, LLC</t>
  </si>
  <si>
    <t>Common Purpose Development Group, LLC</t>
  </si>
  <si>
    <t>27-0604</t>
  </si>
  <si>
    <t>RLH Partners, Inc.</t>
  </si>
  <si>
    <t>Mt. Vernon Senior Housing</t>
  </si>
  <si>
    <t>27-0630</t>
  </si>
  <si>
    <t>TBD, V/L N Mulberry Street ( Cross streets: W Burgess St, W Hamtramck St)</t>
  </si>
  <si>
    <t xml:space="preserve">Mt. Vernon  </t>
  </si>
  <si>
    <t xml:space="preserve">New Haven Senior Apartments </t>
  </si>
  <si>
    <t>27-0614</t>
  </si>
  <si>
    <t>1674 Sycamore Line</t>
  </si>
  <si>
    <t>Sandusky</t>
  </si>
  <si>
    <t>Erie Metropolitan Housing Authority</t>
  </si>
  <si>
    <t xml:space="preserve">Salt Fork Landing </t>
  </si>
  <si>
    <t>27-0613</t>
  </si>
  <si>
    <t>64065 Rick Road</t>
  </si>
  <si>
    <t>Camridge</t>
  </si>
  <si>
    <t>Guernsey</t>
  </si>
  <si>
    <t>27-0624</t>
  </si>
  <si>
    <t>St. Ann Place</t>
  </si>
  <si>
    <t>27-0606</t>
  </si>
  <si>
    <t>825 W. Locust St.</t>
  </si>
  <si>
    <t xml:space="preserve">Wesley Ridge </t>
  </si>
  <si>
    <t>27-0623</t>
  </si>
  <si>
    <t xml:space="preserve">0 Stinchcomb </t>
  </si>
  <si>
    <t>Fostoria</t>
  </si>
  <si>
    <t>n/a</t>
  </si>
  <si>
    <t>Whitehall</t>
  </si>
  <si>
    <t>Holladay Ventures, LLC</t>
  </si>
  <si>
    <t>Smallridge Development LLC</t>
  </si>
  <si>
    <t xml:space="preserve">Great Trail Landing Senior </t>
  </si>
  <si>
    <t>27-0640</t>
  </si>
  <si>
    <t>27-0612</t>
  </si>
  <si>
    <t>27-0619</t>
  </si>
  <si>
    <t>Heritage Point</t>
  </si>
  <si>
    <t>The Overlook at Theis</t>
  </si>
  <si>
    <t>Theis Avenue (24 parcels - replat pending; primary parcel 240040085000)</t>
  </si>
  <si>
    <t>Ohio Community Development Finance Fund</t>
  </si>
  <si>
    <t>17 Franklin LLC</t>
  </si>
  <si>
    <t>Laura Ct</t>
  </si>
  <si>
    <t xml:space="preserve">Near West Side Homes </t>
  </si>
  <si>
    <t>27-0621</t>
  </si>
  <si>
    <t>Eastpoint Lofts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</si>
</sst>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[$-409]mmmm\ d\,\ yyyy;@"/>
    <numFmt numFmtId="167" formatCode="&quot;$&quot;#,##0"/>
  </numFmts>
  <fonts count="16" x14ac:knownFonts="1">
    <font>
      <sz val="11"/>
      <color theme="1"/>
      <name val="Source Sans Pro"/>
      <family val="2"/>
      <scheme val="minor"/>
    </font>
    <font>
      <sz val="11"/>
      <color theme="1"/>
      <name val="Source Sans Pro"/>
      <family val="2"/>
      <scheme val="minor"/>
    </font>
    <font>
      <sz val="10"/>
      <name val="Arial"/>
      <family val="2"/>
    </font>
    <font>
      <sz val="10"/>
      <color rgb="FF3F3F3F"/>
      <name val="Arial"/>
      <family val="2"/>
    </font>
    <font>
      <sz val="10"/>
      <color rgb="FF000000"/>
      <name val="Arial"/>
      <family val="2"/>
    </font>
    <font>
      <b/>
      <sz val="10"/>
      <color rgb="FF0E3F75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Source Sans Pro"/>
      <family val="2"/>
      <scheme val="minor"/>
    </font>
    <font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263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lightUp">
        <bgColor theme="1" tint="0.749992370372631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3" fontId="8" fillId="2" borderId="0" xfId="0" applyNumberFormat="1" applyFont="1" applyFill="1"/>
    <xf numFmtId="0" fontId="10" fillId="4" borderId="0" xfId="0" applyFont="1" applyFill="1"/>
    <xf numFmtId="0" fontId="8" fillId="6" borderId="0" xfId="0" applyFont="1" applyFill="1"/>
    <xf numFmtId="0" fontId="10" fillId="7" borderId="0" xfId="0" applyFont="1" applyFill="1" applyAlignment="1">
      <alignment vertical="center"/>
    </xf>
    <xf numFmtId="0" fontId="8" fillId="7" borderId="0" xfId="0" applyFont="1" applyFill="1"/>
    <xf numFmtId="0" fontId="10" fillId="7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6" fillId="8" borderId="2" xfId="0" applyFont="1" applyFill="1" applyBorder="1" applyAlignment="1">
      <alignment horizontal="center" wrapText="1"/>
    </xf>
    <xf numFmtId="0" fontId="6" fillId="8" borderId="2" xfId="0" applyFont="1" applyFill="1" applyBorder="1"/>
    <xf numFmtId="0" fontId="6" fillId="9" borderId="2" xfId="0" applyFont="1" applyFill="1" applyBorder="1"/>
    <xf numFmtId="0" fontId="13" fillId="3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14" fillId="0" borderId="2" xfId="1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0" borderId="2" xfId="10" applyNumberFormat="1" applyFont="1" applyBorder="1"/>
    <xf numFmtId="0" fontId="14" fillId="0" borderId="0" xfId="11" applyFill="1" applyAlignment="1">
      <alignment horizontal="center"/>
    </xf>
    <xf numFmtId="0" fontId="0" fillId="0" borderId="2" xfId="0" applyBorder="1"/>
    <xf numFmtId="165" fontId="6" fillId="0" borderId="0" xfId="10" applyNumberFormat="1" applyFont="1" applyBorder="1"/>
    <xf numFmtId="167" fontId="0" fillId="0" borderId="2" xfId="0" applyNumberFormat="1" applyBorder="1"/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3" fillId="6" borderId="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165" fontId="6" fillId="0" borderId="2" xfId="10" applyNumberFormat="1" applyFont="1" applyFill="1" applyBorder="1"/>
    <xf numFmtId="0" fontId="15" fillId="8" borderId="2" xfId="0" applyFont="1" applyFill="1" applyBorder="1" applyAlignment="1">
      <alignment horizontal="center" wrapText="1"/>
    </xf>
  </cellXfs>
  <cellStyles count="12">
    <cellStyle name="Comma 2" xfId="3" xr:uid="{DF1CE04C-BA20-4CDF-AA86-6141D433B04D}"/>
    <cellStyle name="Currency" xfId="10" builtinId="4"/>
    <cellStyle name="Currency [0] 2" xfId="9" xr:uid="{2DCC3B69-E342-43DD-B620-5E20FA125BE2}"/>
    <cellStyle name="Currency 2" xfId="4" xr:uid="{3EB31313-30AF-47E5-B53C-69DFC7D6C74E}"/>
    <cellStyle name="Hyperlink" xfId="11" builtinId="8"/>
    <cellStyle name="Normal" xfId="0" builtinId="0"/>
    <cellStyle name="Normal 15" xfId="2" xr:uid="{4DE04497-0BAB-44F1-A391-273A5E7AE98F}"/>
    <cellStyle name="Normal 2" xfId="5" xr:uid="{A14F37D8-5242-493E-96D0-42E49D623645}"/>
    <cellStyle name="Normal 3" xfId="6" xr:uid="{0B3C1D70-F10A-4B57-94A9-80F5692DFA47}"/>
    <cellStyle name="Normal 3 2" xfId="1" xr:uid="{8FFC3374-5E27-4F30-874D-5B31F763D24D}"/>
    <cellStyle name="Percent 2" xfId="7" xr:uid="{E92BBE1E-7C62-4407-827C-32BD4751AC10}"/>
    <cellStyle name="Percent 3" xfId="8" xr:uid="{FCC595BA-BB26-4321-AB32-7B3209C070BE}"/>
  </cellStyles>
  <dxfs count="25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</xdr:colOff>
      <xdr:row>0</xdr:row>
      <xdr:rowOff>91440</xdr:rowOff>
    </xdr:from>
    <xdr:to>
      <xdr:col>3</xdr:col>
      <xdr:colOff>22860</xdr:colOff>
      <xdr:row>2</xdr:row>
      <xdr:rowOff>472440</xdr:rowOff>
    </xdr:to>
    <xdr:pic>
      <xdr:nvPicPr>
        <xdr:cNvPr id="3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6BF519CC-5D36-4949-BEBA-B22E77254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" y="91440"/>
          <a:ext cx="2630805" cy="7162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C65D22-B9A5-4BFF-9312-11BB805A126B}" name="Table4" displayName="Table4" ref="B11:X53" totalsRowShown="0" headerRowDxfId="24" dataDxfId="23">
  <sortState xmlns:xlrd2="http://schemas.microsoft.com/office/spreadsheetml/2017/richdata2" ref="B12:X53">
    <sortCondition ref="C12:C53"/>
  </sortState>
  <tableColumns count="23">
    <tableColumn id="2" xr3:uid="{FDFA6474-0EEF-492A-8399-F48FF150B35E}" name=" Project Number" dataDxfId="22"/>
    <tableColumn id="3" xr3:uid="{9BCE7ADE-AD7D-48F4-8ADF-AB30F9F2704F}" name="Project Name" dataDxfId="21"/>
    <tableColumn id="23" xr3:uid="{9CC11EE4-6A5E-4D58-B6B4-2B0FD9ACCBFC}" name="Link to Proposal Summary" dataDxfId="20"/>
    <tableColumn id="4" xr3:uid="{42EADBD2-490B-4DB1-9B50-4842B32F8031}" name="Address" dataDxfId="19"/>
    <tableColumn id="5" xr3:uid="{A18CE21D-C0C0-435E-B085-800A0EE6813B}" name="City" dataDxfId="18"/>
    <tableColumn id="6" xr3:uid="{6FE1F023-518D-4015-BF31-CEB46419BEE1}" name="Zip" dataDxfId="17"/>
    <tableColumn id="7" xr3:uid="{63D2F505-F639-4882-9E57-985ABE480919}" name="County" dataDxfId="16"/>
    <tableColumn id="8" xr3:uid="{7FC678D8-C95D-4449-9F8A-CC3982CDAAD4}" name="County Designation:" dataDxfId="15"/>
    <tableColumn id="9" xr3:uid="{BD4A7129-E283-4C07-96E4-A18C399FCCAC}" name="Funding Pool" dataDxfId="14"/>
    <tableColumn id="10" xr3:uid="{3E3A7BB8-AB74-4374-88E8-D4B75E0947EE}" name="Construction Type" dataDxfId="13"/>
    <tableColumn id="11" xr3:uid="{735217AE-13D8-4F29-8217-975BA487085F}" name="Total units" dataDxfId="12"/>
    <tableColumn id="12" xr3:uid="{D842C3B5-F4AF-4EA7-AEB7-15C3CCBD79F5}" name="Total LIHTC Units" dataDxfId="11"/>
    <tableColumn id="13" xr3:uid="{F58E737C-B275-4EEC-A449-E4014B6DB24F}" name="Lead Developer" dataDxfId="10"/>
    <tableColumn id="14" xr3:uid="{D38CBB77-5573-4EA4-AFF2-0FE4A6B1C020}" name="Co-Developer" dataDxfId="9"/>
    <tableColumn id="15" xr3:uid="{90752362-029A-4925-BBD3-CCF5D7B442B1}" name="TDC" dataDxfId="8"/>
    <tableColumn id="16" xr3:uid="{871D2A95-CCD1-4AC1-A1C7-2897B52FAEFB}" name="Annual LIHTC" dataDxfId="7"/>
    <tableColumn id="17" xr3:uid="{AF5F3B2B-FCBA-413B-B63D-375CFDE6C62D}" name="Annual Ohio LIHTC" dataDxfId="6"/>
    <tableColumn id="18" xr3:uid="{9D4C018D-65CA-4E76-A8C2-837A85EB2F83}" name="OHTF Request" dataDxfId="5"/>
    <tableColumn id="19" xr3:uid="{9D764261-371B-4C1D-B3AA-8343D5DAA257}" name="HDL Request" dataDxfId="4"/>
    <tableColumn id="20" xr3:uid="{A3E4982A-D75F-4568-9F03-8EBB6B5846CC}" name="Appalachian" dataDxfId="3"/>
    <tableColumn id="21" xr3:uid="{4E5B1799-636F-416F-B5A2-016E7610DE02}" name="Strategic" dataDxfId="2"/>
    <tableColumn id="22" xr3:uid="{C075E622-0014-4A37-9A73-7F770B30C09E}" name="Transform. Econ." dataDxfId="1"/>
    <tableColumn id="24" xr3:uid="{E8F099DD-2870-471C-990F-B1765F238B5A}" name="Single Famil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HOIA Theme">
  <a:themeElements>
    <a:clrScheme name="Custom 4">
      <a:dk1>
        <a:srgbClr val="2A2F36"/>
      </a:dk1>
      <a:lt1>
        <a:srgbClr val="FFFFFF"/>
      </a:lt1>
      <a:dk2>
        <a:srgbClr val="2A2F36"/>
      </a:dk2>
      <a:lt2>
        <a:srgbClr val="FAFAFA"/>
      </a:lt2>
      <a:accent1>
        <a:srgbClr val="0E3F75"/>
      </a:accent1>
      <a:accent2>
        <a:srgbClr val="C12637"/>
      </a:accent2>
      <a:accent3>
        <a:srgbClr val="0098D3"/>
      </a:accent3>
      <a:accent4>
        <a:srgbClr val="BBD36F"/>
      </a:accent4>
      <a:accent5>
        <a:srgbClr val="EBA70E"/>
      </a:accent5>
      <a:accent6>
        <a:srgbClr val="69C2C6"/>
      </a:accent6>
      <a:hlink>
        <a:srgbClr val="0098D3"/>
      </a:hlink>
      <a:folHlink>
        <a:srgbClr val="B0B3AF"/>
      </a:folHlink>
    </a:clrScheme>
    <a:fontScheme name="HOIA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OIA Theme" id="{C3513828-03EA-4D3B-9283-319E5242D779}" vid="{D81A09FC-2A0A-4B3B-BE7C-DC5835363F17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hiohome.org/ppd/summaries27.aspx" TargetMode="External"/><Relationship Id="rId18" Type="http://schemas.openxmlformats.org/officeDocument/2006/relationships/hyperlink" Target="https://ohiohome.org/ppd/summaries27.aspx" TargetMode="External"/><Relationship Id="rId26" Type="http://schemas.openxmlformats.org/officeDocument/2006/relationships/hyperlink" Target="https://ohiohome.org/ppd/summaries27.aspx" TargetMode="External"/><Relationship Id="rId39" Type="http://schemas.openxmlformats.org/officeDocument/2006/relationships/hyperlink" Target="https://ohiohome.org/ppd/summaries27.aspx" TargetMode="External"/><Relationship Id="rId21" Type="http://schemas.openxmlformats.org/officeDocument/2006/relationships/hyperlink" Target="https://ohiohome.org/ppd/summaries27.aspx" TargetMode="External"/><Relationship Id="rId34" Type="http://schemas.openxmlformats.org/officeDocument/2006/relationships/hyperlink" Target="https://ohiohome.org/ppd/summaries27.aspx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ohiohome.org/ppd/summaries27.aspx" TargetMode="External"/><Relationship Id="rId2" Type="http://schemas.openxmlformats.org/officeDocument/2006/relationships/hyperlink" Target="https://ohiohome.org/ppd/summaries27.aspx" TargetMode="External"/><Relationship Id="rId16" Type="http://schemas.openxmlformats.org/officeDocument/2006/relationships/hyperlink" Target="https://ohiohome.org/ppd/summaries27.aspx" TargetMode="External"/><Relationship Id="rId20" Type="http://schemas.openxmlformats.org/officeDocument/2006/relationships/hyperlink" Target="https://ohiohome.org/ppd/summaries27.aspx" TargetMode="External"/><Relationship Id="rId29" Type="http://schemas.openxmlformats.org/officeDocument/2006/relationships/hyperlink" Target="https://ohiohome.org/ppd/summaries27.aspx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ohiohome.org/ppd/summaries27.aspx" TargetMode="External"/><Relationship Id="rId6" Type="http://schemas.openxmlformats.org/officeDocument/2006/relationships/hyperlink" Target="https://ohiohome.org/ppd/summaries27.aspx" TargetMode="External"/><Relationship Id="rId11" Type="http://schemas.openxmlformats.org/officeDocument/2006/relationships/hyperlink" Target="https://ohiohome.org/ppd/summaries27.aspx" TargetMode="External"/><Relationship Id="rId24" Type="http://schemas.openxmlformats.org/officeDocument/2006/relationships/hyperlink" Target="https://ohiohome.org/ppd/summaries27.aspx" TargetMode="External"/><Relationship Id="rId32" Type="http://schemas.openxmlformats.org/officeDocument/2006/relationships/hyperlink" Target="https://ohiohome.org/ppd/summaries27.aspx" TargetMode="External"/><Relationship Id="rId37" Type="http://schemas.openxmlformats.org/officeDocument/2006/relationships/hyperlink" Target="https://ohiohome.org/ppd/summaries27.aspx" TargetMode="External"/><Relationship Id="rId40" Type="http://schemas.openxmlformats.org/officeDocument/2006/relationships/hyperlink" Target="https://ohiohome.org/ppd/summaries27.aspx" TargetMode="External"/><Relationship Id="rId5" Type="http://schemas.openxmlformats.org/officeDocument/2006/relationships/hyperlink" Target="https://ohiohome.org/ppd/summaries27.aspx" TargetMode="External"/><Relationship Id="rId15" Type="http://schemas.openxmlformats.org/officeDocument/2006/relationships/hyperlink" Target="https://ohiohome.org/ppd/summaries27.aspx" TargetMode="External"/><Relationship Id="rId23" Type="http://schemas.openxmlformats.org/officeDocument/2006/relationships/hyperlink" Target="https://ohiohome.org/ppd/summaries27.aspx" TargetMode="External"/><Relationship Id="rId28" Type="http://schemas.openxmlformats.org/officeDocument/2006/relationships/hyperlink" Target="https://ohiohome.org/ppd/summaries27.aspx" TargetMode="External"/><Relationship Id="rId36" Type="http://schemas.openxmlformats.org/officeDocument/2006/relationships/hyperlink" Target="https://ohiohome.org/ppd/summaries27.aspx" TargetMode="External"/><Relationship Id="rId10" Type="http://schemas.openxmlformats.org/officeDocument/2006/relationships/hyperlink" Target="https://ohiohome.org/ppd/summaries27.aspx" TargetMode="External"/><Relationship Id="rId19" Type="http://schemas.openxmlformats.org/officeDocument/2006/relationships/hyperlink" Target="https://ohiohome.org/ppd/summaries27.aspx" TargetMode="External"/><Relationship Id="rId31" Type="http://schemas.openxmlformats.org/officeDocument/2006/relationships/hyperlink" Target="https://ohiohome.org/ppd/summaries27.aspx" TargetMode="External"/><Relationship Id="rId4" Type="http://schemas.openxmlformats.org/officeDocument/2006/relationships/hyperlink" Target="https://ohiohome.org/ppd/summaries27.aspx" TargetMode="External"/><Relationship Id="rId9" Type="http://schemas.openxmlformats.org/officeDocument/2006/relationships/hyperlink" Target="https://ohiohome.org/ppd/summaries27.aspx" TargetMode="External"/><Relationship Id="rId14" Type="http://schemas.openxmlformats.org/officeDocument/2006/relationships/hyperlink" Target="https://ohiohome.org/ppd/summaries27.aspx" TargetMode="External"/><Relationship Id="rId22" Type="http://schemas.openxmlformats.org/officeDocument/2006/relationships/hyperlink" Target="https://ohiohome.org/ppd/summaries27.aspx" TargetMode="External"/><Relationship Id="rId27" Type="http://schemas.openxmlformats.org/officeDocument/2006/relationships/hyperlink" Target="https://ohiohome.org/ppd/summaries27.aspx" TargetMode="External"/><Relationship Id="rId30" Type="http://schemas.openxmlformats.org/officeDocument/2006/relationships/hyperlink" Target="https://ohiohome.org/ppd/summaries27.aspx" TargetMode="External"/><Relationship Id="rId35" Type="http://schemas.openxmlformats.org/officeDocument/2006/relationships/hyperlink" Target="https://ohiohome.org/ppd/summaries27.aspx" TargetMode="External"/><Relationship Id="rId43" Type="http://schemas.openxmlformats.org/officeDocument/2006/relationships/table" Target="../tables/table1.xml"/><Relationship Id="rId8" Type="http://schemas.openxmlformats.org/officeDocument/2006/relationships/hyperlink" Target="https://ohiohome.org/ppd/summaries27.aspx" TargetMode="External"/><Relationship Id="rId3" Type="http://schemas.openxmlformats.org/officeDocument/2006/relationships/hyperlink" Target="https://ohiohome.org/ppd/summaries27.aspx" TargetMode="External"/><Relationship Id="rId12" Type="http://schemas.openxmlformats.org/officeDocument/2006/relationships/hyperlink" Target="https://ohiohome.org/ppd/summaries27.aspx" TargetMode="External"/><Relationship Id="rId17" Type="http://schemas.openxmlformats.org/officeDocument/2006/relationships/hyperlink" Target="https://ohiohome.org/ppd/summaries27.aspx" TargetMode="External"/><Relationship Id="rId25" Type="http://schemas.openxmlformats.org/officeDocument/2006/relationships/hyperlink" Target="https://ohiohome.org/ppd/summaries27.aspx" TargetMode="External"/><Relationship Id="rId33" Type="http://schemas.openxmlformats.org/officeDocument/2006/relationships/hyperlink" Target="https://ohiohome.org/ppd/summaries27.aspx" TargetMode="External"/><Relationship Id="rId38" Type="http://schemas.openxmlformats.org/officeDocument/2006/relationships/hyperlink" Target="https://ohiohome.org/ppd/summaries27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7107-33F0-4874-A0B0-C3425DCCA5D5}">
  <sheetPr>
    <pageSetUpPr fitToPage="1"/>
  </sheetPr>
  <dimension ref="A1:X58"/>
  <sheetViews>
    <sheetView showGridLines="0" tabSelected="1" zoomScaleNormal="100" zoomScaleSheetLayoutView="100" workbookViewId="0">
      <pane xSplit="3" ySplit="11" topLeftCell="D14" activePane="bottomRight" state="frozen"/>
      <selection pane="topRight" activeCell="D1" sqref="D1"/>
      <selection pane="bottomLeft" activeCell="A12" sqref="A12"/>
      <selection pane="bottomRight" activeCell="A12" sqref="A12"/>
    </sheetView>
  </sheetViews>
  <sheetFormatPr defaultColWidth="8.85546875" defaultRowHeight="14.25" x14ac:dyDescent="0.2"/>
  <cols>
    <col min="1" max="1" width="2.85546875" style="18" customWidth="1"/>
    <col min="2" max="2" width="11.42578125" style="18" customWidth="1"/>
    <col min="3" max="3" width="26.5703125" style="18" customWidth="1"/>
    <col min="4" max="4" width="17.7109375" style="18" customWidth="1"/>
    <col min="5" max="5" width="24.7109375" style="18" customWidth="1"/>
    <col min="6" max="6" width="17.5703125" style="18" customWidth="1"/>
    <col min="7" max="8" width="11.28515625" style="18" customWidth="1"/>
    <col min="9" max="9" width="18.85546875" style="18" customWidth="1"/>
    <col min="10" max="10" width="26" style="18" bestFit="1" customWidth="1"/>
    <col min="11" max="11" width="18" style="18" bestFit="1" customWidth="1"/>
    <col min="12" max="12" width="12.28515625" style="19" customWidth="1"/>
    <col min="13" max="13" width="15.85546875" style="18" hidden="1" customWidth="1"/>
    <col min="14" max="15" width="47.7109375" style="18" customWidth="1"/>
    <col min="16" max="20" width="18" style="18" customWidth="1"/>
    <col min="21" max="21" width="13.140625" style="19" customWidth="1"/>
    <col min="22" max="22" width="12.28515625" style="19" customWidth="1"/>
    <col min="23" max="24" width="12.85546875" style="19" customWidth="1"/>
    <col min="25" max="16384" width="8.85546875" style="18"/>
  </cols>
  <sheetData>
    <row r="1" spans="1:24" s="1" customFormat="1" ht="12.75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L1" s="2"/>
    </row>
    <row r="2" spans="1:24" s="1" customFormat="1" ht="12.75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L2" s="2"/>
    </row>
    <row r="3" spans="1:24" s="1" customFormat="1" ht="40.1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L3" s="2"/>
    </row>
    <row r="4" spans="1:24" s="1" customFormat="1" ht="6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L4" s="2"/>
    </row>
    <row r="5" spans="1:24" s="1" customFormat="1" ht="18.75" customHeight="1" x14ac:dyDescent="0.25">
      <c r="B5" s="3" t="s">
        <v>86</v>
      </c>
      <c r="L5" s="2"/>
    </row>
    <row r="6" spans="1:24" s="4" customFormat="1" ht="6" customHeight="1" x14ac:dyDescent="0.2">
      <c r="B6" s="5"/>
      <c r="L6" s="25"/>
    </row>
    <row r="7" spans="1:24" s="6" customFormat="1" ht="15" customHeight="1" x14ac:dyDescent="0.2">
      <c r="B7" s="7" t="s">
        <v>76</v>
      </c>
      <c r="C7" s="7"/>
      <c r="D7" s="7"/>
      <c r="E7" s="7"/>
      <c r="F7" s="7"/>
      <c r="G7" s="7"/>
      <c r="H7" s="7"/>
      <c r="I7" s="7"/>
      <c r="J7" s="7"/>
      <c r="L7" s="26"/>
      <c r="P7" s="42" t="s">
        <v>77</v>
      </c>
      <c r="Q7" s="42"/>
      <c r="R7" s="42"/>
      <c r="U7" s="6" t="s">
        <v>78</v>
      </c>
    </row>
    <row r="8" spans="1:24" s="6" customFormat="1" ht="1.9" customHeight="1" x14ac:dyDescent="0.2">
      <c r="B8" s="8"/>
      <c r="C8" s="8"/>
      <c r="D8" s="8"/>
      <c r="E8" s="8"/>
      <c r="F8" s="8"/>
      <c r="G8" s="8"/>
      <c r="J8" s="9"/>
      <c r="L8" s="26"/>
    </row>
    <row r="9" spans="1:24" s="6" customFormat="1" ht="4.9000000000000004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3"/>
      <c r="L9" s="27"/>
      <c r="M9" s="13"/>
      <c r="N9" s="14"/>
      <c r="O9" s="13"/>
      <c r="P9" s="10"/>
      <c r="Q9" s="10"/>
      <c r="R9" s="10"/>
      <c r="S9" s="10"/>
      <c r="T9" s="10"/>
      <c r="U9" s="11"/>
      <c r="V9" s="11"/>
      <c r="W9" s="11"/>
      <c r="X9" s="11"/>
    </row>
    <row r="10" spans="1:24" s="15" customFormat="1" ht="8.4499999999999993" customHeight="1" x14ac:dyDescent="0.2">
      <c r="B10" s="16"/>
      <c r="L10" s="17"/>
      <c r="U10" s="17"/>
      <c r="V10" s="17"/>
      <c r="W10" s="17"/>
      <c r="X10" s="17"/>
    </row>
    <row r="11" spans="1:24" s="5" customFormat="1" ht="24" x14ac:dyDescent="0.2">
      <c r="B11" s="31" t="s">
        <v>73</v>
      </c>
      <c r="C11" s="31" t="s">
        <v>0</v>
      </c>
      <c r="D11" s="31" t="s">
        <v>75</v>
      </c>
      <c r="E11" s="31" t="s">
        <v>4</v>
      </c>
      <c r="F11" s="31" t="s">
        <v>5</v>
      </c>
      <c r="G11" s="31" t="s">
        <v>6</v>
      </c>
      <c r="H11" s="31" t="s">
        <v>7</v>
      </c>
      <c r="I11" s="31" t="s">
        <v>30</v>
      </c>
      <c r="J11" s="31" t="s">
        <v>1</v>
      </c>
      <c r="K11" s="31" t="s">
        <v>79</v>
      </c>
      <c r="L11" s="22" t="s">
        <v>20</v>
      </c>
      <c r="M11" s="22" t="s">
        <v>21</v>
      </c>
      <c r="N11" s="22" t="s">
        <v>2</v>
      </c>
      <c r="O11" s="22" t="s">
        <v>22</v>
      </c>
      <c r="P11" s="23" t="s">
        <v>3</v>
      </c>
      <c r="Q11" s="23" t="s">
        <v>23</v>
      </c>
      <c r="R11" s="23" t="s">
        <v>24</v>
      </c>
      <c r="S11" s="23" t="s">
        <v>25</v>
      </c>
      <c r="T11" s="23" t="s">
        <v>26</v>
      </c>
      <c r="U11" s="24" t="s">
        <v>27</v>
      </c>
      <c r="V11" s="24" t="s">
        <v>28</v>
      </c>
      <c r="W11" s="24" t="s">
        <v>29</v>
      </c>
      <c r="X11" s="46" t="s">
        <v>146</v>
      </c>
    </row>
    <row r="12" spans="1:24" s="1" customFormat="1" ht="15" customHeight="1" x14ac:dyDescent="0.25">
      <c r="B12" s="32" t="s">
        <v>109</v>
      </c>
      <c r="C12" s="32" t="s">
        <v>108</v>
      </c>
      <c r="D12" s="36" t="s">
        <v>74</v>
      </c>
      <c r="E12" s="32" t="s">
        <v>110</v>
      </c>
      <c r="F12" s="32" t="s">
        <v>235</v>
      </c>
      <c r="G12" s="32">
        <v>43213</v>
      </c>
      <c r="H12" s="32" t="s">
        <v>40</v>
      </c>
      <c r="I12" s="32" t="s">
        <v>32</v>
      </c>
      <c r="J12" s="32" t="s">
        <v>33</v>
      </c>
      <c r="K12" s="32" t="s">
        <v>16</v>
      </c>
      <c r="L12" s="34">
        <v>152</v>
      </c>
      <c r="M12" s="32">
        <v>120</v>
      </c>
      <c r="N12" s="32" t="s">
        <v>236</v>
      </c>
      <c r="O12" s="32" t="s">
        <v>234</v>
      </c>
      <c r="P12" s="35">
        <v>57501543</v>
      </c>
      <c r="Q12" s="35">
        <v>2724293.9879999999</v>
      </c>
      <c r="R12" s="35">
        <v>1000000</v>
      </c>
      <c r="S12" s="35">
        <v>0</v>
      </c>
      <c r="T12" s="35">
        <v>2500000</v>
      </c>
      <c r="U12" s="34" t="s">
        <v>12</v>
      </c>
      <c r="V12" s="34" t="s">
        <v>12</v>
      </c>
      <c r="W12" s="34" t="s">
        <v>14</v>
      </c>
      <c r="X12" s="47" t="s">
        <v>12</v>
      </c>
    </row>
    <row r="13" spans="1:24" s="1" customFormat="1" ht="15" x14ac:dyDescent="0.25">
      <c r="B13" s="32" t="s">
        <v>193</v>
      </c>
      <c r="C13" s="32" t="s">
        <v>189</v>
      </c>
      <c r="D13" s="36" t="s">
        <v>91</v>
      </c>
      <c r="E13" s="32" t="s">
        <v>190</v>
      </c>
      <c r="F13" s="32" t="s">
        <v>191</v>
      </c>
      <c r="G13" s="32">
        <v>45601</v>
      </c>
      <c r="H13" s="32" t="s">
        <v>192</v>
      </c>
      <c r="I13" s="32" t="s">
        <v>13</v>
      </c>
      <c r="J13" s="32" t="s">
        <v>15</v>
      </c>
      <c r="K13" s="32" t="s">
        <v>16</v>
      </c>
      <c r="L13" s="34">
        <v>131</v>
      </c>
      <c r="M13" s="32"/>
      <c r="N13" s="32" t="s">
        <v>66</v>
      </c>
      <c r="O13" s="32" t="s">
        <v>194</v>
      </c>
      <c r="P13" s="35">
        <v>37786192</v>
      </c>
      <c r="Q13" s="35">
        <v>1829877.348</v>
      </c>
      <c r="R13" s="35">
        <v>1250000</v>
      </c>
      <c r="S13" s="35">
        <v>4000000</v>
      </c>
      <c r="T13" s="35">
        <v>2500000</v>
      </c>
      <c r="U13" s="34" t="s">
        <v>12</v>
      </c>
      <c r="V13" s="34" t="s">
        <v>14</v>
      </c>
      <c r="W13" s="34" t="s">
        <v>12</v>
      </c>
      <c r="X13" s="34" t="s">
        <v>12</v>
      </c>
    </row>
    <row r="14" spans="1:24" s="1" customFormat="1" ht="15" x14ac:dyDescent="0.25">
      <c r="B14" s="32" t="s">
        <v>115</v>
      </c>
      <c r="C14" s="32" t="s">
        <v>114</v>
      </c>
      <c r="D14" s="36" t="s">
        <v>74</v>
      </c>
      <c r="E14" s="32" t="s">
        <v>116</v>
      </c>
      <c r="F14" s="32" t="s">
        <v>17</v>
      </c>
      <c r="G14" s="32">
        <v>43110</v>
      </c>
      <c r="H14" s="32" t="s">
        <v>40</v>
      </c>
      <c r="I14" s="32" t="s">
        <v>32</v>
      </c>
      <c r="J14" s="32" t="s">
        <v>33</v>
      </c>
      <c r="K14" s="32" t="s">
        <v>16</v>
      </c>
      <c r="L14" s="34">
        <v>370</v>
      </c>
      <c r="M14" s="32"/>
      <c r="N14" s="32" t="s">
        <v>117</v>
      </c>
      <c r="O14" s="32" t="s">
        <v>118</v>
      </c>
      <c r="P14" s="35">
        <v>137825576</v>
      </c>
      <c r="Q14" s="35">
        <v>4973006.3459999999</v>
      </c>
      <c r="R14" s="35">
        <v>1000000</v>
      </c>
      <c r="S14" s="35">
        <v>0</v>
      </c>
      <c r="T14" s="35">
        <v>0</v>
      </c>
      <c r="U14" s="34" t="s">
        <v>12</v>
      </c>
      <c r="V14" s="34" t="s">
        <v>12</v>
      </c>
      <c r="W14" s="34" t="s">
        <v>14</v>
      </c>
      <c r="X14" s="34" t="s">
        <v>12</v>
      </c>
    </row>
    <row r="15" spans="1:24" s="1" customFormat="1" ht="15" x14ac:dyDescent="0.25">
      <c r="B15" s="49" t="s">
        <v>173</v>
      </c>
      <c r="C15" s="32" t="s">
        <v>172</v>
      </c>
      <c r="D15" s="36" t="s">
        <v>91</v>
      </c>
      <c r="E15" s="32" t="s">
        <v>174</v>
      </c>
      <c r="F15" s="32" t="s">
        <v>175</v>
      </c>
      <c r="G15" s="32">
        <v>43113</v>
      </c>
      <c r="H15" s="32" t="s">
        <v>176</v>
      </c>
      <c r="I15" s="32" t="s">
        <v>32</v>
      </c>
      <c r="J15" s="32" t="s">
        <v>52</v>
      </c>
      <c r="K15" s="32" t="s">
        <v>16</v>
      </c>
      <c r="L15" s="34">
        <v>115</v>
      </c>
      <c r="M15" s="32"/>
      <c r="N15" s="32" t="s">
        <v>44</v>
      </c>
      <c r="O15" s="40" t="s">
        <v>234</v>
      </c>
      <c r="P15" s="35">
        <v>36734464</v>
      </c>
      <c r="Q15" s="35">
        <v>1685640.476</v>
      </c>
      <c r="R15" s="35">
        <v>1000000</v>
      </c>
      <c r="S15" s="35">
        <v>0</v>
      </c>
      <c r="T15" s="35">
        <v>2500000</v>
      </c>
      <c r="U15" s="34" t="s">
        <v>12</v>
      </c>
      <c r="V15" s="34" t="s">
        <v>12</v>
      </c>
      <c r="W15" s="34" t="s">
        <v>14</v>
      </c>
      <c r="X15" s="34" t="s">
        <v>12</v>
      </c>
    </row>
    <row r="16" spans="1:24" s="1" customFormat="1" ht="15" x14ac:dyDescent="0.25">
      <c r="B16" s="49" t="s">
        <v>113</v>
      </c>
      <c r="C16" s="32" t="s">
        <v>111</v>
      </c>
      <c r="D16" s="36" t="s">
        <v>74</v>
      </c>
      <c r="E16" s="32" t="s">
        <v>112</v>
      </c>
      <c r="F16" s="32" t="s">
        <v>17</v>
      </c>
      <c r="G16" s="32">
        <v>43206</v>
      </c>
      <c r="H16" s="32" t="s">
        <v>40</v>
      </c>
      <c r="I16" s="49" t="s">
        <v>32</v>
      </c>
      <c r="J16" s="32" t="s">
        <v>33</v>
      </c>
      <c r="K16" s="32" t="s">
        <v>16</v>
      </c>
      <c r="L16" s="34">
        <v>100</v>
      </c>
      <c r="M16" s="32">
        <v>100</v>
      </c>
      <c r="N16" s="32" t="s">
        <v>57</v>
      </c>
      <c r="O16" s="32" t="s">
        <v>41</v>
      </c>
      <c r="P16" s="35">
        <v>32654442</v>
      </c>
      <c r="Q16" s="35">
        <v>1560121.94</v>
      </c>
      <c r="R16" s="35">
        <v>1000000</v>
      </c>
      <c r="S16" s="35">
        <v>0</v>
      </c>
      <c r="T16" s="35">
        <v>11600</v>
      </c>
      <c r="U16" s="34" t="s">
        <v>12</v>
      </c>
      <c r="V16" s="34" t="s">
        <v>14</v>
      </c>
      <c r="W16" s="34" t="s">
        <v>12</v>
      </c>
      <c r="X16" s="34" t="s">
        <v>12</v>
      </c>
    </row>
    <row r="17" spans="2:24" s="1" customFormat="1" ht="15" x14ac:dyDescent="0.25">
      <c r="B17" s="32" t="s">
        <v>119</v>
      </c>
      <c r="C17" s="32" t="s">
        <v>250</v>
      </c>
      <c r="D17" s="36" t="s">
        <v>91</v>
      </c>
      <c r="E17" s="32" t="s">
        <v>120</v>
      </c>
      <c r="F17" s="32" t="s">
        <v>17</v>
      </c>
      <c r="G17" s="32">
        <v>43232</v>
      </c>
      <c r="H17" s="32" t="s">
        <v>40</v>
      </c>
      <c r="I17" s="32" t="s">
        <v>32</v>
      </c>
      <c r="J17" s="32" t="s">
        <v>33</v>
      </c>
      <c r="K17" s="32" t="s">
        <v>16</v>
      </c>
      <c r="L17" s="34">
        <v>217</v>
      </c>
      <c r="M17" s="32"/>
      <c r="N17" s="32" t="s">
        <v>66</v>
      </c>
      <c r="O17" s="40" t="s">
        <v>234</v>
      </c>
      <c r="P17" s="35">
        <v>61407926</v>
      </c>
      <c r="Q17" s="35">
        <v>2930692.8560000001</v>
      </c>
      <c r="R17" s="35">
        <v>1000000</v>
      </c>
      <c r="S17" s="35">
        <v>0</v>
      </c>
      <c r="T17" s="38">
        <v>2500000</v>
      </c>
      <c r="U17" s="34" t="s">
        <v>12</v>
      </c>
      <c r="V17" s="34" t="s">
        <v>14</v>
      </c>
      <c r="W17" s="34" t="s">
        <v>12</v>
      </c>
      <c r="X17" s="34" t="s">
        <v>12</v>
      </c>
    </row>
    <row r="18" spans="2:24" s="1" customFormat="1" ht="15" x14ac:dyDescent="0.25">
      <c r="B18" s="32" t="s">
        <v>122</v>
      </c>
      <c r="C18" s="32" t="s">
        <v>121</v>
      </c>
      <c r="D18" s="36" t="s">
        <v>91</v>
      </c>
      <c r="E18" s="32" t="s">
        <v>123</v>
      </c>
      <c r="F18" s="32" t="s">
        <v>56</v>
      </c>
      <c r="G18" s="32">
        <v>45011</v>
      </c>
      <c r="H18" s="32" t="s">
        <v>124</v>
      </c>
      <c r="I18" s="32" t="s">
        <v>32</v>
      </c>
      <c r="J18" s="32" t="s">
        <v>33</v>
      </c>
      <c r="K18" s="32" t="s">
        <v>16</v>
      </c>
      <c r="L18" s="34">
        <v>120</v>
      </c>
      <c r="M18" s="32"/>
      <c r="N18" s="32" t="s">
        <v>125</v>
      </c>
      <c r="O18" s="32" t="s">
        <v>126</v>
      </c>
      <c r="P18" s="35">
        <v>37206971</v>
      </c>
      <c r="Q18" s="35">
        <v>1710015.6839999999</v>
      </c>
      <c r="R18" s="35">
        <v>1000000</v>
      </c>
      <c r="S18" s="35">
        <v>0</v>
      </c>
      <c r="T18" s="35">
        <v>2500000</v>
      </c>
      <c r="U18" s="34" t="s">
        <v>12</v>
      </c>
      <c r="V18" s="34" t="s">
        <v>14</v>
      </c>
      <c r="W18" s="34" t="s">
        <v>12</v>
      </c>
      <c r="X18" s="34" t="s">
        <v>12</v>
      </c>
    </row>
    <row r="19" spans="2:24" s="1" customFormat="1" ht="15" x14ac:dyDescent="0.25">
      <c r="B19" s="32" t="s">
        <v>196</v>
      </c>
      <c r="C19" s="32" t="s">
        <v>195</v>
      </c>
      <c r="D19" s="36" t="s">
        <v>91</v>
      </c>
      <c r="E19" s="32" t="s">
        <v>197</v>
      </c>
      <c r="F19" s="32" t="s">
        <v>42</v>
      </c>
      <c r="G19" s="32">
        <v>45177</v>
      </c>
      <c r="H19" s="32" t="s">
        <v>43</v>
      </c>
      <c r="I19" s="32" t="s">
        <v>13</v>
      </c>
      <c r="J19" s="32" t="s">
        <v>15</v>
      </c>
      <c r="K19" s="32" t="s">
        <v>16</v>
      </c>
      <c r="L19" s="34">
        <v>66</v>
      </c>
      <c r="M19" s="32"/>
      <c r="N19" s="32" t="s">
        <v>198</v>
      </c>
      <c r="O19" s="32" t="s">
        <v>142</v>
      </c>
      <c r="P19" s="35">
        <v>20554781</v>
      </c>
      <c r="Q19" s="35">
        <v>943719.78</v>
      </c>
      <c r="R19" s="35">
        <v>943720</v>
      </c>
      <c r="S19" s="35">
        <v>4000000</v>
      </c>
      <c r="T19" s="35">
        <v>2500000</v>
      </c>
      <c r="U19" s="34" t="s">
        <v>12</v>
      </c>
      <c r="V19" s="34" t="s">
        <v>14</v>
      </c>
      <c r="W19" s="34" t="s">
        <v>12</v>
      </c>
      <c r="X19" s="34" t="s">
        <v>12</v>
      </c>
    </row>
    <row r="20" spans="2:24" s="1" customFormat="1" ht="15" x14ac:dyDescent="0.25">
      <c r="B20" s="32" t="s">
        <v>200</v>
      </c>
      <c r="C20" s="32" t="s">
        <v>199</v>
      </c>
      <c r="D20" s="36" t="s">
        <v>91</v>
      </c>
      <c r="E20" s="32" t="s">
        <v>201</v>
      </c>
      <c r="F20" s="32" t="s">
        <v>202</v>
      </c>
      <c r="G20" s="32">
        <v>45750</v>
      </c>
      <c r="H20" s="32" t="s">
        <v>203</v>
      </c>
      <c r="I20" s="32" t="s">
        <v>13</v>
      </c>
      <c r="J20" s="32" t="s">
        <v>15</v>
      </c>
      <c r="K20" s="32" t="s">
        <v>16</v>
      </c>
      <c r="L20" s="34">
        <v>78</v>
      </c>
      <c r="M20" s="32"/>
      <c r="N20" s="32" t="s">
        <v>204</v>
      </c>
      <c r="O20" s="32" t="s">
        <v>205</v>
      </c>
      <c r="P20" s="35">
        <v>24161230</v>
      </c>
      <c r="Q20" s="35">
        <v>1138801.196</v>
      </c>
      <c r="R20" s="35">
        <v>1138801</v>
      </c>
      <c r="S20" s="35">
        <v>4000000</v>
      </c>
      <c r="T20" s="35">
        <v>2500000</v>
      </c>
      <c r="U20" s="34" t="s">
        <v>14</v>
      </c>
      <c r="V20" s="34" t="s">
        <v>12</v>
      </c>
      <c r="W20" s="34" t="s">
        <v>12</v>
      </c>
      <c r="X20" s="34" t="s">
        <v>12</v>
      </c>
    </row>
    <row r="21" spans="2:24" s="1" customFormat="1" ht="15" x14ac:dyDescent="0.25">
      <c r="B21" s="32" t="s">
        <v>239</v>
      </c>
      <c r="C21" s="32" t="s">
        <v>238</v>
      </c>
      <c r="D21" s="36" t="s">
        <v>91</v>
      </c>
      <c r="E21" s="32" t="s">
        <v>206</v>
      </c>
      <c r="F21" s="32" t="s">
        <v>207</v>
      </c>
      <c r="G21" s="32">
        <v>44408</v>
      </c>
      <c r="H21" s="32" t="s">
        <v>207</v>
      </c>
      <c r="I21" s="32" t="s">
        <v>13</v>
      </c>
      <c r="J21" s="32" t="s">
        <v>15</v>
      </c>
      <c r="K21" s="32" t="s">
        <v>16</v>
      </c>
      <c r="L21" s="34">
        <v>80</v>
      </c>
      <c r="M21" s="32"/>
      <c r="N21" s="32" t="s">
        <v>208</v>
      </c>
      <c r="O21" s="32" t="s">
        <v>209</v>
      </c>
      <c r="P21" s="35">
        <v>27475682</v>
      </c>
      <c r="Q21" s="35">
        <v>1290032.7439999999</v>
      </c>
      <c r="R21" s="35">
        <v>1250000</v>
      </c>
      <c r="S21" s="35">
        <v>3999998</v>
      </c>
      <c r="T21" s="35">
        <v>0</v>
      </c>
      <c r="U21" s="34" t="s">
        <v>12</v>
      </c>
      <c r="V21" s="34" t="s">
        <v>12</v>
      </c>
      <c r="W21" s="34" t="s">
        <v>12</v>
      </c>
      <c r="X21" s="34" t="s">
        <v>12</v>
      </c>
    </row>
    <row r="22" spans="2:24" s="1" customFormat="1" ht="15" x14ac:dyDescent="0.25">
      <c r="B22" s="32" t="s">
        <v>128</v>
      </c>
      <c r="C22" s="32" t="s">
        <v>127</v>
      </c>
      <c r="D22" s="36" t="s">
        <v>91</v>
      </c>
      <c r="E22" s="32" t="s">
        <v>129</v>
      </c>
      <c r="F22" s="32" t="s">
        <v>17</v>
      </c>
      <c r="G22" s="32">
        <v>43026</v>
      </c>
      <c r="H22" s="32" t="s">
        <v>40</v>
      </c>
      <c r="I22" s="32" t="s">
        <v>32</v>
      </c>
      <c r="J22" s="32" t="s">
        <v>33</v>
      </c>
      <c r="K22" s="32" t="s">
        <v>16</v>
      </c>
      <c r="L22" s="34">
        <v>100</v>
      </c>
      <c r="M22" s="32"/>
      <c r="N22" s="32" t="s">
        <v>130</v>
      </c>
      <c r="O22" s="40" t="s">
        <v>234</v>
      </c>
      <c r="P22" s="35">
        <v>31149584</v>
      </c>
      <c r="Q22" s="35">
        <v>1047243.48</v>
      </c>
      <c r="R22" s="35">
        <v>1000000</v>
      </c>
      <c r="S22" s="35">
        <v>0</v>
      </c>
      <c r="T22" s="35">
        <v>2500000</v>
      </c>
      <c r="U22" s="34" t="s">
        <v>12</v>
      </c>
      <c r="V22" s="34" t="s">
        <v>12</v>
      </c>
      <c r="W22" s="34" t="s">
        <v>12</v>
      </c>
      <c r="X22" s="34" t="s">
        <v>12</v>
      </c>
    </row>
    <row r="23" spans="2:24" s="1" customFormat="1" ht="15" x14ac:dyDescent="0.25">
      <c r="B23" s="32" t="s">
        <v>241</v>
      </c>
      <c r="C23" s="32" t="s">
        <v>242</v>
      </c>
      <c r="D23" s="36" t="s">
        <v>91</v>
      </c>
      <c r="E23" s="32" t="s">
        <v>247</v>
      </c>
      <c r="F23" s="32" t="s">
        <v>38</v>
      </c>
      <c r="G23" s="32">
        <v>44035</v>
      </c>
      <c r="H23" s="32" t="s">
        <v>31</v>
      </c>
      <c r="I23" s="32" t="s">
        <v>32</v>
      </c>
      <c r="J23" s="32" t="s">
        <v>33</v>
      </c>
      <c r="K23" s="32" t="s">
        <v>16</v>
      </c>
      <c r="L23" s="34">
        <v>139</v>
      </c>
      <c r="M23" s="32"/>
      <c r="N23" s="32" t="s">
        <v>39</v>
      </c>
      <c r="O23" s="40" t="s">
        <v>234</v>
      </c>
      <c r="P23" s="35">
        <v>34223055</v>
      </c>
      <c r="Q23" s="35">
        <v>1254929.52</v>
      </c>
      <c r="R23" s="35">
        <v>1000000</v>
      </c>
      <c r="S23" s="35">
        <v>0</v>
      </c>
      <c r="T23" s="35">
        <v>0</v>
      </c>
      <c r="U23" s="34" t="s">
        <v>12</v>
      </c>
      <c r="V23" s="34" t="s">
        <v>14</v>
      </c>
      <c r="W23" s="34" t="s">
        <v>12</v>
      </c>
      <c r="X23" s="34" t="s">
        <v>12</v>
      </c>
    </row>
    <row r="24" spans="2:24" s="1" customFormat="1" ht="15" x14ac:dyDescent="0.25">
      <c r="B24" s="32" t="s">
        <v>136</v>
      </c>
      <c r="C24" s="32" t="s">
        <v>131</v>
      </c>
      <c r="D24" s="36" t="s">
        <v>91</v>
      </c>
      <c r="E24" s="32" t="s">
        <v>132</v>
      </c>
      <c r="F24" s="32" t="s">
        <v>133</v>
      </c>
      <c r="G24" s="32">
        <v>45402</v>
      </c>
      <c r="H24" s="32" t="s">
        <v>134</v>
      </c>
      <c r="I24" s="32" t="s">
        <v>32</v>
      </c>
      <c r="J24" s="32" t="s">
        <v>33</v>
      </c>
      <c r="K24" s="32" t="s">
        <v>16</v>
      </c>
      <c r="L24" s="34">
        <v>117</v>
      </c>
      <c r="M24" s="32"/>
      <c r="N24" s="32" t="s">
        <v>135</v>
      </c>
      <c r="O24" s="32" t="s">
        <v>234</v>
      </c>
      <c r="P24" s="35">
        <v>35769721</v>
      </c>
      <c r="Q24" s="35">
        <v>1688340.3160000001</v>
      </c>
      <c r="R24" s="35">
        <v>1000000</v>
      </c>
      <c r="S24" s="35">
        <v>0</v>
      </c>
      <c r="T24" s="35">
        <v>0</v>
      </c>
      <c r="U24" s="34" t="s">
        <v>12</v>
      </c>
      <c r="V24" s="34" t="s">
        <v>12</v>
      </c>
      <c r="W24" s="34" t="s">
        <v>12</v>
      </c>
      <c r="X24" s="34" t="s">
        <v>12</v>
      </c>
    </row>
    <row r="25" spans="2:24" s="1" customFormat="1" ht="15" x14ac:dyDescent="0.25">
      <c r="B25" s="32" t="s">
        <v>178</v>
      </c>
      <c r="C25" s="32" t="s">
        <v>177</v>
      </c>
      <c r="D25" s="36" t="s">
        <v>74</v>
      </c>
      <c r="E25" s="32" t="s">
        <v>179</v>
      </c>
      <c r="F25" s="32" t="s">
        <v>145</v>
      </c>
      <c r="G25" s="32">
        <v>44127</v>
      </c>
      <c r="H25" s="32" t="s">
        <v>55</v>
      </c>
      <c r="I25" s="32" t="s">
        <v>32</v>
      </c>
      <c r="J25" s="32" t="s">
        <v>52</v>
      </c>
      <c r="K25" s="32" t="s">
        <v>16</v>
      </c>
      <c r="L25" s="34">
        <v>62</v>
      </c>
      <c r="M25" s="32"/>
      <c r="N25" s="32" t="s">
        <v>60</v>
      </c>
      <c r="O25" s="40" t="s">
        <v>234</v>
      </c>
      <c r="P25" s="35">
        <v>20908748</v>
      </c>
      <c r="Q25" s="35">
        <v>1010796.8</v>
      </c>
      <c r="R25" s="35">
        <v>1000000</v>
      </c>
      <c r="S25" s="35">
        <v>0</v>
      </c>
      <c r="T25" s="35">
        <v>2500000</v>
      </c>
      <c r="U25" s="34" t="s">
        <v>12</v>
      </c>
      <c r="V25" s="34" t="s">
        <v>14</v>
      </c>
      <c r="W25" s="34" t="s">
        <v>12</v>
      </c>
      <c r="X25" s="34" t="s">
        <v>12</v>
      </c>
    </row>
    <row r="26" spans="2:24" s="1" customFormat="1" ht="15" x14ac:dyDescent="0.25">
      <c r="B26" s="32" t="s">
        <v>137</v>
      </c>
      <c r="C26" s="32" t="s">
        <v>62</v>
      </c>
      <c r="D26" s="36" t="s">
        <v>91</v>
      </c>
      <c r="E26" s="32" t="s">
        <v>63</v>
      </c>
      <c r="F26" s="32" t="s">
        <v>17</v>
      </c>
      <c r="G26" s="32">
        <v>43201</v>
      </c>
      <c r="H26" s="32" t="s">
        <v>40</v>
      </c>
      <c r="I26" s="32" t="s">
        <v>32</v>
      </c>
      <c r="J26" s="32" t="s">
        <v>33</v>
      </c>
      <c r="K26" s="32" t="s">
        <v>16</v>
      </c>
      <c r="L26" s="34">
        <v>114</v>
      </c>
      <c r="M26" s="32"/>
      <c r="N26" s="32" t="s">
        <v>59</v>
      </c>
      <c r="O26" s="40" t="s">
        <v>234</v>
      </c>
      <c r="P26" s="35">
        <v>38420507</v>
      </c>
      <c r="Q26" s="35">
        <v>1741834.2760000001</v>
      </c>
      <c r="R26" s="35">
        <v>1000000</v>
      </c>
      <c r="S26" s="35">
        <v>0</v>
      </c>
      <c r="T26" s="35">
        <v>2500000</v>
      </c>
      <c r="U26" s="34" t="s">
        <v>12</v>
      </c>
      <c r="V26" s="34" t="s">
        <v>14</v>
      </c>
      <c r="W26" s="34" t="s">
        <v>103</v>
      </c>
      <c r="X26" s="34" t="s">
        <v>12</v>
      </c>
    </row>
    <row r="27" spans="2:24" s="1" customFormat="1" ht="15" x14ac:dyDescent="0.25">
      <c r="B27" s="32" t="s">
        <v>210</v>
      </c>
      <c r="C27" s="32" t="s">
        <v>45</v>
      </c>
      <c r="D27" s="36" t="s">
        <v>91</v>
      </c>
      <c r="E27" s="32" t="s">
        <v>46</v>
      </c>
      <c r="F27" s="32" t="s">
        <v>47</v>
      </c>
      <c r="G27" s="32">
        <v>45822</v>
      </c>
      <c r="H27" s="32" t="s">
        <v>48</v>
      </c>
      <c r="I27" s="32" t="s">
        <v>13</v>
      </c>
      <c r="J27" s="32" t="s">
        <v>15</v>
      </c>
      <c r="K27" s="32" t="s">
        <v>16</v>
      </c>
      <c r="L27" s="34">
        <v>61</v>
      </c>
      <c r="M27" s="32">
        <v>61</v>
      </c>
      <c r="N27" s="32" t="s">
        <v>49</v>
      </c>
      <c r="O27" s="32" t="s">
        <v>211</v>
      </c>
      <c r="P27" s="35">
        <v>17199811</v>
      </c>
      <c r="Q27" s="35">
        <v>638456</v>
      </c>
      <c r="R27" s="35">
        <v>638456</v>
      </c>
      <c r="S27" s="35">
        <v>4000000</v>
      </c>
      <c r="T27" s="35">
        <v>2500000</v>
      </c>
      <c r="U27" s="34" t="s">
        <v>12</v>
      </c>
      <c r="V27" s="34" t="s">
        <v>12</v>
      </c>
      <c r="W27" s="34" t="s">
        <v>12</v>
      </c>
      <c r="X27" s="34" t="s">
        <v>12</v>
      </c>
    </row>
    <row r="28" spans="2:24" s="1" customFormat="1" ht="15" x14ac:dyDescent="0.25">
      <c r="B28" s="32" t="s">
        <v>139</v>
      </c>
      <c r="C28" s="32" t="s">
        <v>138</v>
      </c>
      <c r="D28" s="36" t="s">
        <v>91</v>
      </c>
      <c r="E28" s="32" t="s">
        <v>140</v>
      </c>
      <c r="F28" s="32" t="s">
        <v>133</v>
      </c>
      <c r="G28" s="32">
        <v>45406</v>
      </c>
      <c r="H28" s="32" t="s">
        <v>141</v>
      </c>
      <c r="I28" s="32" t="s">
        <v>32</v>
      </c>
      <c r="J28" s="32" t="s">
        <v>33</v>
      </c>
      <c r="K28" s="32" t="s">
        <v>16</v>
      </c>
      <c r="L28" s="34">
        <v>100</v>
      </c>
      <c r="M28" s="32"/>
      <c r="N28" s="32" t="s">
        <v>142</v>
      </c>
      <c r="O28" s="32" t="s">
        <v>143</v>
      </c>
      <c r="P28" s="35">
        <v>33809212</v>
      </c>
      <c r="Q28" s="35">
        <v>1581595.1839999999</v>
      </c>
      <c r="R28" s="35">
        <v>1000000</v>
      </c>
      <c r="S28" s="35">
        <v>0</v>
      </c>
      <c r="T28" s="35">
        <v>2500000</v>
      </c>
      <c r="U28" s="34" t="s">
        <v>12</v>
      </c>
      <c r="V28" s="34" t="s">
        <v>14</v>
      </c>
      <c r="W28" s="34" t="s">
        <v>12</v>
      </c>
      <c r="X28" s="34" t="s">
        <v>12</v>
      </c>
    </row>
    <row r="29" spans="2:24" s="1" customFormat="1" ht="15" x14ac:dyDescent="0.25">
      <c r="B29" s="32" t="s">
        <v>213</v>
      </c>
      <c r="C29" s="32" t="s">
        <v>212</v>
      </c>
      <c r="D29" s="36" t="s">
        <v>74</v>
      </c>
      <c r="E29" s="32" t="s">
        <v>214</v>
      </c>
      <c r="F29" s="32" t="s">
        <v>215</v>
      </c>
      <c r="G29" s="32">
        <v>43050</v>
      </c>
      <c r="H29" s="32" t="s">
        <v>72</v>
      </c>
      <c r="I29" s="32" t="s">
        <v>13</v>
      </c>
      <c r="J29" s="32" t="s">
        <v>15</v>
      </c>
      <c r="K29" s="32" t="s">
        <v>16</v>
      </c>
      <c r="L29" s="34">
        <v>104</v>
      </c>
      <c r="M29" s="32"/>
      <c r="N29" s="32" t="s">
        <v>44</v>
      </c>
      <c r="O29" s="40" t="s">
        <v>234</v>
      </c>
      <c r="P29" s="35">
        <v>35629720</v>
      </c>
      <c r="Q29" s="35">
        <v>1604881.2520000001</v>
      </c>
      <c r="R29" s="35">
        <v>1250000</v>
      </c>
      <c r="S29" s="35">
        <v>4000000</v>
      </c>
      <c r="T29" s="35">
        <v>2500000</v>
      </c>
      <c r="U29" s="34" t="s">
        <v>12</v>
      </c>
      <c r="V29" s="34" t="s">
        <v>12</v>
      </c>
      <c r="W29" s="34" t="s">
        <v>12</v>
      </c>
      <c r="X29" s="34" t="s">
        <v>12</v>
      </c>
    </row>
    <row r="30" spans="2:24" s="1" customFormat="1" ht="15" x14ac:dyDescent="0.25">
      <c r="B30" s="32" t="s">
        <v>144</v>
      </c>
      <c r="C30" s="32" t="s">
        <v>248</v>
      </c>
      <c r="D30" s="36" t="s">
        <v>91</v>
      </c>
      <c r="E30" s="32" t="s">
        <v>93</v>
      </c>
      <c r="F30" s="32" t="s">
        <v>145</v>
      </c>
      <c r="G30" s="32">
        <v>44113</v>
      </c>
      <c r="H30" s="32" t="s">
        <v>55</v>
      </c>
      <c r="I30" s="32" t="s">
        <v>32</v>
      </c>
      <c r="J30" s="32" t="s">
        <v>33</v>
      </c>
      <c r="K30" s="32" t="s">
        <v>146</v>
      </c>
      <c r="L30" s="34">
        <v>65</v>
      </c>
      <c r="M30" s="32"/>
      <c r="N30" s="32" t="s">
        <v>64</v>
      </c>
      <c r="O30" s="40" t="s">
        <v>234</v>
      </c>
      <c r="P30" s="35">
        <v>25130271</v>
      </c>
      <c r="Q30" s="35">
        <v>1259663.3400000001</v>
      </c>
      <c r="R30" s="35">
        <v>1000000</v>
      </c>
      <c r="S30" s="35">
        <v>0</v>
      </c>
      <c r="T30" s="35">
        <v>2000000</v>
      </c>
      <c r="U30" s="34" t="s">
        <v>12</v>
      </c>
      <c r="V30" s="34" t="s">
        <v>14</v>
      </c>
      <c r="W30" s="34" t="s">
        <v>12</v>
      </c>
      <c r="X30" s="34" t="s">
        <v>14</v>
      </c>
    </row>
    <row r="31" spans="2:24" s="1" customFormat="1" ht="15" x14ac:dyDescent="0.25">
      <c r="B31" s="32" t="s">
        <v>217</v>
      </c>
      <c r="C31" s="32" t="s">
        <v>216</v>
      </c>
      <c r="D31" s="36" t="s">
        <v>74</v>
      </c>
      <c r="E31" s="32" t="s">
        <v>218</v>
      </c>
      <c r="F31" s="32" t="s">
        <v>219</v>
      </c>
      <c r="G31" s="32">
        <v>44870</v>
      </c>
      <c r="H31" s="32" t="s">
        <v>65</v>
      </c>
      <c r="I31" s="32" t="s">
        <v>13</v>
      </c>
      <c r="J31" s="32" t="s">
        <v>15</v>
      </c>
      <c r="K31" s="32" t="s">
        <v>16</v>
      </c>
      <c r="L31" s="34">
        <v>65</v>
      </c>
      <c r="M31" s="32"/>
      <c r="N31" s="32" t="s">
        <v>64</v>
      </c>
      <c r="O31" s="32" t="s">
        <v>220</v>
      </c>
      <c r="P31" s="35">
        <v>25548393</v>
      </c>
      <c r="Q31" s="35">
        <v>1228737.7960000001</v>
      </c>
      <c r="R31" s="35">
        <v>1169350</v>
      </c>
      <c r="S31" s="35">
        <v>4000000</v>
      </c>
      <c r="T31" s="35">
        <v>2500000</v>
      </c>
      <c r="U31" s="34" t="s">
        <v>12</v>
      </c>
      <c r="V31" s="34" t="s">
        <v>14</v>
      </c>
      <c r="W31" s="34" t="s">
        <v>12</v>
      </c>
      <c r="X31" s="34" t="s">
        <v>12</v>
      </c>
    </row>
    <row r="32" spans="2:24" s="1" customFormat="1" ht="15" x14ac:dyDescent="0.25">
      <c r="B32" s="32" t="s">
        <v>81</v>
      </c>
      <c r="C32" s="32" t="s">
        <v>71</v>
      </c>
      <c r="D32" s="36" t="s">
        <v>91</v>
      </c>
      <c r="E32" s="32" t="s">
        <v>82</v>
      </c>
      <c r="F32" s="32" t="s">
        <v>83</v>
      </c>
      <c r="G32" s="32">
        <v>43050</v>
      </c>
      <c r="H32" s="32" t="s">
        <v>84</v>
      </c>
      <c r="I32" s="32" t="s">
        <v>13</v>
      </c>
      <c r="J32" s="32" t="s">
        <v>34</v>
      </c>
      <c r="K32" s="32" t="s">
        <v>16</v>
      </c>
      <c r="L32" s="34">
        <v>134</v>
      </c>
      <c r="M32" s="32">
        <v>122</v>
      </c>
      <c r="N32" s="32" t="s">
        <v>58</v>
      </c>
      <c r="O32" s="40" t="s">
        <v>234</v>
      </c>
      <c r="P32" s="35">
        <v>38963593</v>
      </c>
      <c r="Q32" s="35">
        <v>1850879</v>
      </c>
      <c r="R32" s="35">
        <v>1250000</v>
      </c>
      <c r="S32" s="35">
        <v>4000000</v>
      </c>
      <c r="T32" s="35">
        <v>2500000</v>
      </c>
      <c r="U32" s="50" t="s">
        <v>12</v>
      </c>
      <c r="V32" s="34" t="s">
        <v>103</v>
      </c>
      <c r="W32" s="34" t="s">
        <v>14</v>
      </c>
      <c r="X32" s="34" t="s">
        <v>12</v>
      </c>
    </row>
    <row r="33" spans="2:24" s="1" customFormat="1" ht="15" x14ac:dyDescent="0.25">
      <c r="B33" s="32" t="s">
        <v>148</v>
      </c>
      <c r="C33" s="32" t="s">
        <v>147</v>
      </c>
      <c r="D33" s="36" t="s">
        <v>74</v>
      </c>
      <c r="E33" s="32" t="s">
        <v>149</v>
      </c>
      <c r="F33" s="32" t="s">
        <v>150</v>
      </c>
      <c r="G33" s="32">
        <v>45356</v>
      </c>
      <c r="H33" s="32" t="s">
        <v>151</v>
      </c>
      <c r="I33" s="32" t="s">
        <v>32</v>
      </c>
      <c r="J33" s="32" t="s">
        <v>33</v>
      </c>
      <c r="K33" s="32" t="s">
        <v>16</v>
      </c>
      <c r="L33" s="34">
        <v>103</v>
      </c>
      <c r="M33" s="32"/>
      <c r="N33" s="32" t="s">
        <v>70</v>
      </c>
      <c r="O33" s="32" t="s">
        <v>36</v>
      </c>
      <c r="P33" s="35">
        <v>30574612.800000001</v>
      </c>
      <c r="Q33" s="35">
        <v>1429497.0819999999</v>
      </c>
      <c r="R33" s="35">
        <v>999400</v>
      </c>
      <c r="S33" s="35">
        <v>0</v>
      </c>
      <c r="T33" s="35">
        <v>2500000</v>
      </c>
      <c r="U33" s="34" t="s">
        <v>12</v>
      </c>
      <c r="V33" s="34" t="s">
        <v>12</v>
      </c>
      <c r="W33" s="34" t="s">
        <v>12</v>
      </c>
      <c r="X33" s="34" t="s">
        <v>12</v>
      </c>
    </row>
    <row r="34" spans="2:24" s="1" customFormat="1" ht="15" x14ac:dyDescent="0.25">
      <c r="B34" s="32" t="s">
        <v>153</v>
      </c>
      <c r="C34" s="32" t="s">
        <v>152</v>
      </c>
      <c r="D34" s="36" t="s">
        <v>91</v>
      </c>
      <c r="E34" s="32" t="s">
        <v>154</v>
      </c>
      <c r="F34" s="32" t="s">
        <v>38</v>
      </c>
      <c r="G34" s="32">
        <v>44035</v>
      </c>
      <c r="H34" s="32" t="s">
        <v>31</v>
      </c>
      <c r="I34" s="32" t="s">
        <v>32</v>
      </c>
      <c r="J34" s="32" t="s">
        <v>33</v>
      </c>
      <c r="K34" s="32" t="s">
        <v>16</v>
      </c>
      <c r="L34" s="34">
        <v>162</v>
      </c>
      <c r="M34" s="32"/>
      <c r="N34" s="32" t="s">
        <v>155</v>
      </c>
      <c r="O34" s="40" t="s">
        <v>234</v>
      </c>
      <c r="P34" s="35">
        <v>48903154</v>
      </c>
      <c r="Q34" s="35">
        <v>2334341.4640000002</v>
      </c>
      <c r="R34" s="35">
        <v>0</v>
      </c>
      <c r="S34" s="35">
        <v>0</v>
      </c>
      <c r="T34" s="35">
        <v>2500000</v>
      </c>
      <c r="U34" s="34" t="s">
        <v>12</v>
      </c>
      <c r="V34" s="34" t="s">
        <v>12</v>
      </c>
      <c r="W34" s="34" t="s">
        <v>12</v>
      </c>
      <c r="X34" s="34" t="s">
        <v>12</v>
      </c>
    </row>
    <row r="35" spans="2:24" s="1" customFormat="1" ht="15" x14ac:dyDescent="0.25">
      <c r="B35" s="32" t="s">
        <v>222</v>
      </c>
      <c r="C35" s="32" t="s">
        <v>221</v>
      </c>
      <c r="D35" s="36" t="s">
        <v>74</v>
      </c>
      <c r="E35" s="32" t="s">
        <v>223</v>
      </c>
      <c r="F35" s="32" t="s">
        <v>224</v>
      </c>
      <c r="G35" s="32">
        <v>43725</v>
      </c>
      <c r="H35" s="32" t="s">
        <v>225</v>
      </c>
      <c r="I35" s="32" t="s">
        <v>13</v>
      </c>
      <c r="J35" s="32" t="s">
        <v>15</v>
      </c>
      <c r="K35" s="32" t="s">
        <v>16</v>
      </c>
      <c r="L35" s="34">
        <v>135</v>
      </c>
      <c r="M35" s="32"/>
      <c r="N35" s="32" t="s">
        <v>35</v>
      </c>
      <c r="O35" s="40" t="s">
        <v>234</v>
      </c>
      <c r="P35" s="35">
        <v>27956744</v>
      </c>
      <c r="Q35" s="35">
        <v>1288873.7679999999</v>
      </c>
      <c r="R35" s="35">
        <v>1250000</v>
      </c>
      <c r="S35" s="35">
        <v>4000000</v>
      </c>
      <c r="T35" s="35">
        <v>2500000</v>
      </c>
      <c r="U35" s="50" t="s">
        <v>14</v>
      </c>
      <c r="V35" s="34" t="s">
        <v>12</v>
      </c>
      <c r="W35" s="34" t="s">
        <v>12</v>
      </c>
      <c r="X35" s="34" t="s">
        <v>12</v>
      </c>
    </row>
    <row r="36" spans="2:24" s="1" customFormat="1" ht="15" x14ac:dyDescent="0.25">
      <c r="B36" s="32" t="s">
        <v>226</v>
      </c>
      <c r="C36" s="32" t="s">
        <v>8</v>
      </c>
      <c r="D36" s="36" t="s">
        <v>91</v>
      </c>
      <c r="E36" s="32" t="s">
        <v>9</v>
      </c>
      <c r="F36" s="32" t="s">
        <v>10</v>
      </c>
      <c r="G36" s="32">
        <v>45663</v>
      </c>
      <c r="H36" s="32" t="s">
        <v>11</v>
      </c>
      <c r="I36" s="32" t="s">
        <v>13</v>
      </c>
      <c r="J36" s="32" t="s">
        <v>15</v>
      </c>
      <c r="K36" s="32" t="s">
        <v>16</v>
      </c>
      <c r="L36" s="34">
        <v>55</v>
      </c>
      <c r="M36" s="32"/>
      <c r="N36" s="32" t="s">
        <v>18</v>
      </c>
      <c r="O36" s="32" t="s">
        <v>19</v>
      </c>
      <c r="P36" s="35">
        <v>19506202</v>
      </c>
      <c r="Q36" s="35">
        <v>940860.76</v>
      </c>
      <c r="R36" s="35">
        <v>898951</v>
      </c>
      <c r="S36" s="35">
        <v>4000000</v>
      </c>
      <c r="T36" s="35">
        <v>2500000</v>
      </c>
      <c r="U36" s="50" t="s">
        <v>14</v>
      </c>
      <c r="V36" s="34" t="s">
        <v>12</v>
      </c>
      <c r="W36" s="34" t="s">
        <v>12</v>
      </c>
      <c r="X36" s="34" t="s">
        <v>12</v>
      </c>
    </row>
    <row r="37" spans="2:24" s="1" customFormat="1" ht="15" x14ac:dyDescent="0.25">
      <c r="B37" s="32" t="s">
        <v>228</v>
      </c>
      <c r="C37" s="32" t="s">
        <v>227</v>
      </c>
      <c r="D37" s="36" t="s">
        <v>91</v>
      </c>
      <c r="E37" s="32" t="s">
        <v>229</v>
      </c>
      <c r="F37" s="32" t="s">
        <v>42</v>
      </c>
      <c r="G37" s="32">
        <v>45177</v>
      </c>
      <c r="H37" s="32" t="s">
        <v>43</v>
      </c>
      <c r="I37" s="32" t="s">
        <v>13</v>
      </c>
      <c r="J37" s="32" t="s">
        <v>15</v>
      </c>
      <c r="K37" s="32" t="s">
        <v>16</v>
      </c>
      <c r="L37" s="34">
        <v>91</v>
      </c>
      <c r="M37" s="32"/>
      <c r="N37" s="32" t="s">
        <v>44</v>
      </c>
      <c r="O37" s="40" t="s">
        <v>234</v>
      </c>
      <c r="P37" s="35">
        <v>27484968</v>
      </c>
      <c r="Q37" s="35">
        <v>983783.52</v>
      </c>
      <c r="R37" s="35">
        <v>983783</v>
      </c>
      <c r="S37" s="35">
        <v>4000000</v>
      </c>
      <c r="T37" s="35">
        <v>2500000</v>
      </c>
      <c r="U37" s="50" t="s">
        <v>12</v>
      </c>
      <c r="V37" s="34" t="s">
        <v>14</v>
      </c>
      <c r="W37" s="34" t="s">
        <v>12</v>
      </c>
      <c r="X37" s="34" t="s">
        <v>12</v>
      </c>
    </row>
    <row r="38" spans="2:24" s="1" customFormat="1" ht="15" x14ac:dyDescent="0.25">
      <c r="B38" s="32" t="s">
        <v>85</v>
      </c>
      <c r="C38" s="32" t="s">
        <v>87</v>
      </c>
      <c r="D38" s="36" t="s">
        <v>74</v>
      </c>
      <c r="E38" s="32" t="s">
        <v>88</v>
      </c>
      <c r="F38" s="32" t="s">
        <v>89</v>
      </c>
      <c r="G38" s="32">
        <v>45804</v>
      </c>
      <c r="H38" s="32" t="s">
        <v>90</v>
      </c>
      <c r="I38" s="32" t="s">
        <v>13</v>
      </c>
      <c r="J38" s="32" t="s">
        <v>34</v>
      </c>
      <c r="K38" s="32" t="s">
        <v>16</v>
      </c>
      <c r="L38" s="34">
        <v>160</v>
      </c>
      <c r="M38" s="32">
        <v>379</v>
      </c>
      <c r="N38" s="32" t="s">
        <v>51</v>
      </c>
      <c r="O38" s="40" t="s">
        <v>234</v>
      </c>
      <c r="P38" s="35">
        <v>45880157</v>
      </c>
      <c r="Q38" s="35">
        <v>2152916.6359999999</v>
      </c>
      <c r="R38" s="35">
        <v>1250000</v>
      </c>
      <c r="S38" s="35">
        <v>4000000</v>
      </c>
      <c r="T38" s="35">
        <v>2500000</v>
      </c>
      <c r="U38" s="34" t="s">
        <v>12</v>
      </c>
      <c r="V38" s="34" t="s">
        <v>12</v>
      </c>
      <c r="W38" s="34" t="s">
        <v>12</v>
      </c>
      <c r="X38" s="34" t="s">
        <v>12</v>
      </c>
    </row>
    <row r="39" spans="2:24" s="1" customFormat="1" ht="15" x14ac:dyDescent="0.25">
      <c r="B39" s="32" t="s">
        <v>157</v>
      </c>
      <c r="C39" s="32" t="s">
        <v>156</v>
      </c>
      <c r="D39" s="36" t="s">
        <v>74</v>
      </c>
      <c r="E39" s="32" t="s">
        <v>158</v>
      </c>
      <c r="F39" s="32" t="s">
        <v>17</v>
      </c>
      <c r="G39" s="32">
        <v>43207</v>
      </c>
      <c r="H39" s="32" t="s">
        <v>40</v>
      </c>
      <c r="I39" s="32" t="s">
        <v>32</v>
      </c>
      <c r="J39" s="32" t="s">
        <v>33</v>
      </c>
      <c r="K39" s="32" t="s">
        <v>16</v>
      </c>
      <c r="L39" s="34">
        <v>175</v>
      </c>
      <c r="M39" s="32"/>
      <c r="N39" s="32" t="s">
        <v>159</v>
      </c>
      <c r="O39" s="40" t="s">
        <v>234</v>
      </c>
      <c r="P39" s="35">
        <v>64958975</v>
      </c>
      <c r="Q39" s="35">
        <v>2858290.344</v>
      </c>
      <c r="R39" s="35">
        <v>1000000</v>
      </c>
      <c r="S39" s="35">
        <v>0</v>
      </c>
      <c r="T39" s="35">
        <v>0</v>
      </c>
      <c r="U39" s="34" t="s">
        <v>12</v>
      </c>
      <c r="V39" s="34" t="s">
        <v>14</v>
      </c>
      <c r="W39" s="34" t="s">
        <v>14</v>
      </c>
      <c r="X39" s="34" t="s">
        <v>12</v>
      </c>
    </row>
    <row r="40" spans="2:24" s="1" customFormat="1" ht="15" customHeight="1" x14ac:dyDescent="0.25">
      <c r="B40" s="32" t="s">
        <v>161</v>
      </c>
      <c r="C40" s="32" t="s">
        <v>160</v>
      </c>
      <c r="D40" s="36" t="s">
        <v>91</v>
      </c>
      <c r="E40" s="32" t="s">
        <v>162</v>
      </c>
      <c r="F40" s="32" t="s">
        <v>17</v>
      </c>
      <c r="G40" s="32">
        <v>43207</v>
      </c>
      <c r="H40" s="32" t="s">
        <v>40</v>
      </c>
      <c r="I40" s="32" t="s">
        <v>32</v>
      </c>
      <c r="J40" s="32" t="s">
        <v>33</v>
      </c>
      <c r="K40" s="32" t="s">
        <v>16</v>
      </c>
      <c r="L40" s="34">
        <v>216</v>
      </c>
      <c r="M40" s="32"/>
      <c r="N40" s="32" t="s">
        <v>39</v>
      </c>
      <c r="O40" s="40" t="s">
        <v>234</v>
      </c>
      <c r="P40" s="35">
        <v>56370739</v>
      </c>
      <c r="Q40" s="35">
        <v>2622961.7960000001</v>
      </c>
      <c r="R40" s="35">
        <v>1000000</v>
      </c>
      <c r="S40" s="35">
        <v>0</v>
      </c>
      <c r="T40" s="35">
        <v>0</v>
      </c>
      <c r="U40" s="34" t="s">
        <v>12</v>
      </c>
      <c r="V40" s="34" t="s">
        <v>14</v>
      </c>
      <c r="W40" s="34" t="s">
        <v>12</v>
      </c>
      <c r="X40" s="34" t="s">
        <v>12</v>
      </c>
    </row>
    <row r="41" spans="2:24" s="1" customFormat="1" ht="15" x14ac:dyDescent="0.25">
      <c r="B41" s="32" t="s">
        <v>249</v>
      </c>
      <c r="C41" s="32" t="s">
        <v>92</v>
      </c>
      <c r="D41" s="36" t="s">
        <v>74</v>
      </c>
      <c r="E41" s="32" t="s">
        <v>93</v>
      </c>
      <c r="F41" s="32" t="s">
        <v>50</v>
      </c>
      <c r="G41" s="32">
        <v>44902</v>
      </c>
      <c r="H41" s="32" t="s">
        <v>37</v>
      </c>
      <c r="I41" s="32" t="s">
        <v>13</v>
      </c>
      <c r="J41" s="32" t="s">
        <v>34</v>
      </c>
      <c r="K41" s="32" t="s">
        <v>16</v>
      </c>
      <c r="L41" s="34">
        <v>70</v>
      </c>
      <c r="M41" s="32">
        <v>120</v>
      </c>
      <c r="N41" s="32" t="s">
        <v>59</v>
      </c>
      <c r="O41" s="32" t="s">
        <v>234</v>
      </c>
      <c r="P41" s="35">
        <v>31724767</v>
      </c>
      <c r="Q41" s="35">
        <v>1575675</v>
      </c>
      <c r="R41" s="35">
        <v>1250000</v>
      </c>
      <c r="S41" s="35">
        <v>4000000</v>
      </c>
      <c r="T41" s="35">
        <v>2500000</v>
      </c>
      <c r="U41" s="34" t="s">
        <v>12</v>
      </c>
      <c r="V41" s="34" t="s">
        <v>12</v>
      </c>
      <c r="W41" s="34" t="s">
        <v>12</v>
      </c>
      <c r="X41" s="34" t="s">
        <v>14</v>
      </c>
    </row>
    <row r="42" spans="2:24" s="1" customFormat="1" ht="15" x14ac:dyDescent="0.25">
      <c r="B42" s="37" t="s">
        <v>97</v>
      </c>
      <c r="C42" s="32" t="s">
        <v>94</v>
      </c>
      <c r="D42" s="36" t="s">
        <v>74</v>
      </c>
      <c r="E42" s="32" t="s">
        <v>95</v>
      </c>
      <c r="F42" s="32" t="s">
        <v>96</v>
      </c>
      <c r="G42" s="32">
        <v>45365</v>
      </c>
      <c r="H42" s="32" t="s">
        <v>61</v>
      </c>
      <c r="I42" s="32" t="s">
        <v>13</v>
      </c>
      <c r="J42" s="32" t="s">
        <v>34</v>
      </c>
      <c r="K42" s="32" t="s">
        <v>16</v>
      </c>
      <c r="L42" s="34">
        <v>180</v>
      </c>
      <c r="M42" s="32">
        <v>150</v>
      </c>
      <c r="N42" s="32" t="s">
        <v>54</v>
      </c>
      <c r="O42" s="40" t="s">
        <v>234</v>
      </c>
      <c r="P42" s="35">
        <v>50054417</v>
      </c>
      <c r="Q42" s="35">
        <v>1797283.2</v>
      </c>
      <c r="R42" s="35">
        <v>1250000</v>
      </c>
      <c r="S42" s="35">
        <v>4000000</v>
      </c>
      <c r="T42" s="35">
        <v>0</v>
      </c>
      <c r="U42" s="34" t="s">
        <v>12</v>
      </c>
      <c r="V42" s="34" t="s">
        <v>14</v>
      </c>
      <c r="W42" s="34" t="s">
        <v>12</v>
      </c>
      <c r="X42" s="34" t="s">
        <v>12</v>
      </c>
    </row>
    <row r="43" spans="2:24" s="1" customFormat="1" ht="15" x14ac:dyDescent="0.25">
      <c r="B43" s="32" t="s">
        <v>164</v>
      </c>
      <c r="C43" s="32" t="s">
        <v>163</v>
      </c>
      <c r="D43" s="36" t="s">
        <v>91</v>
      </c>
      <c r="E43" s="32" t="s">
        <v>165</v>
      </c>
      <c r="F43" s="32" t="s">
        <v>166</v>
      </c>
      <c r="G43" s="32">
        <v>44128</v>
      </c>
      <c r="H43" s="32" t="s">
        <v>55</v>
      </c>
      <c r="I43" s="32" t="s">
        <v>32</v>
      </c>
      <c r="J43" s="32" t="s">
        <v>33</v>
      </c>
      <c r="K43" s="32" t="s">
        <v>16</v>
      </c>
      <c r="L43" s="34">
        <v>186</v>
      </c>
      <c r="M43" s="32"/>
      <c r="N43" s="32" t="s">
        <v>155</v>
      </c>
      <c r="O43" s="40" t="s">
        <v>234</v>
      </c>
      <c r="P43" s="35">
        <v>56152689</v>
      </c>
      <c r="Q43" s="35">
        <v>2709857.9559999998</v>
      </c>
      <c r="R43" s="35">
        <v>0</v>
      </c>
      <c r="S43" s="35">
        <v>0</v>
      </c>
      <c r="T43" s="35">
        <v>2500000</v>
      </c>
      <c r="U43" s="34" t="s">
        <v>12</v>
      </c>
      <c r="V43" s="34" t="s">
        <v>14</v>
      </c>
      <c r="W43" s="34" t="s">
        <v>12</v>
      </c>
      <c r="X43" s="34" t="s">
        <v>12</v>
      </c>
    </row>
    <row r="44" spans="2:24" s="1" customFormat="1" ht="15" x14ac:dyDescent="0.25">
      <c r="B44" s="32" t="s">
        <v>240</v>
      </c>
      <c r="C44" s="32" t="s">
        <v>243</v>
      </c>
      <c r="D44" s="36" t="s">
        <v>74</v>
      </c>
      <c r="E44" s="32" t="s">
        <v>244</v>
      </c>
      <c r="F44" s="32" t="s">
        <v>202</v>
      </c>
      <c r="G44" s="32">
        <v>45750</v>
      </c>
      <c r="H44" s="32" t="s">
        <v>203</v>
      </c>
      <c r="I44" s="32" t="s">
        <v>13</v>
      </c>
      <c r="J44" s="32" t="s">
        <v>34</v>
      </c>
      <c r="K44" s="32" t="s">
        <v>16</v>
      </c>
      <c r="L44" s="34">
        <v>87</v>
      </c>
      <c r="M44" s="32">
        <v>87</v>
      </c>
      <c r="N44" s="32" t="s">
        <v>245</v>
      </c>
      <c r="O44" s="40" t="s">
        <v>246</v>
      </c>
      <c r="P44" s="35">
        <v>31234205</v>
      </c>
      <c r="Q44" s="35">
        <v>1479797.02</v>
      </c>
      <c r="R44" s="35">
        <v>1244100</v>
      </c>
      <c r="S44" s="35">
        <v>3952382</v>
      </c>
      <c r="T44" s="35">
        <v>2500000</v>
      </c>
      <c r="U44" s="50" t="s">
        <v>14</v>
      </c>
      <c r="V44" s="34" t="s">
        <v>14</v>
      </c>
      <c r="W44" s="34" t="s">
        <v>12</v>
      </c>
      <c r="X44" s="34" t="s">
        <v>12</v>
      </c>
    </row>
    <row r="45" spans="2:24" s="1" customFormat="1" ht="15" x14ac:dyDescent="0.25">
      <c r="B45" s="37" t="s">
        <v>99</v>
      </c>
      <c r="C45" s="32" t="s">
        <v>98</v>
      </c>
      <c r="D45" s="36" t="s">
        <v>74</v>
      </c>
      <c r="E45" s="32" t="s">
        <v>100</v>
      </c>
      <c r="F45" s="32" t="s">
        <v>89</v>
      </c>
      <c r="G45" s="32">
        <v>45801</v>
      </c>
      <c r="H45" s="32" t="s">
        <v>90</v>
      </c>
      <c r="I45" s="37" t="s">
        <v>13</v>
      </c>
      <c r="J45" s="32" t="s">
        <v>34</v>
      </c>
      <c r="K45" s="32" t="s">
        <v>16</v>
      </c>
      <c r="L45" s="34">
        <v>144</v>
      </c>
      <c r="M45" s="32">
        <v>122</v>
      </c>
      <c r="N45" s="32" t="s">
        <v>60</v>
      </c>
      <c r="O45" s="40" t="s">
        <v>234</v>
      </c>
      <c r="P45" s="35">
        <v>44610383</v>
      </c>
      <c r="Q45" s="35">
        <v>2118038</v>
      </c>
      <c r="R45" s="35">
        <v>1250000</v>
      </c>
      <c r="S45" s="35">
        <v>3000000</v>
      </c>
      <c r="T45" s="35">
        <v>2500000</v>
      </c>
      <c r="U45" s="34" t="s">
        <v>12</v>
      </c>
      <c r="V45" s="34" t="s">
        <v>14</v>
      </c>
      <c r="W45" s="34" t="s">
        <v>12</v>
      </c>
      <c r="X45" s="34" t="s">
        <v>12</v>
      </c>
    </row>
    <row r="46" spans="2:24" s="1" customFormat="1" ht="15" x14ac:dyDescent="0.25">
      <c r="B46" s="32" t="s">
        <v>101</v>
      </c>
      <c r="C46" s="32" t="s">
        <v>67</v>
      </c>
      <c r="D46" s="36" t="s">
        <v>74</v>
      </c>
      <c r="E46" s="32" t="s">
        <v>68</v>
      </c>
      <c r="F46" s="32" t="s">
        <v>102</v>
      </c>
      <c r="G46" s="32">
        <v>45840</v>
      </c>
      <c r="H46" s="32" t="s">
        <v>69</v>
      </c>
      <c r="I46" s="32" t="s">
        <v>13</v>
      </c>
      <c r="J46" s="32" t="s">
        <v>34</v>
      </c>
      <c r="K46" s="32" t="s">
        <v>16</v>
      </c>
      <c r="L46" s="34">
        <v>151</v>
      </c>
      <c r="M46" s="32">
        <v>194</v>
      </c>
      <c r="N46" s="32" t="s">
        <v>70</v>
      </c>
      <c r="O46" s="32" t="s">
        <v>36</v>
      </c>
      <c r="P46" s="35">
        <v>41246214.060000002</v>
      </c>
      <c r="Q46" s="35">
        <v>1526470.9990000001</v>
      </c>
      <c r="R46" s="35">
        <v>1248900</v>
      </c>
      <c r="S46" s="35">
        <v>3975000</v>
      </c>
      <c r="T46" s="39">
        <v>2500000</v>
      </c>
      <c r="U46" s="34" t="s">
        <v>12</v>
      </c>
      <c r="V46" s="34" t="s">
        <v>103</v>
      </c>
      <c r="W46" s="34" t="s">
        <v>12</v>
      </c>
      <c r="X46" s="34" t="s">
        <v>12</v>
      </c>
    </row>
    <row r="47" spans="2:24" s="1" customFormat="1" ht="15" x14ac:dyDescent="0.25">
      <c r="B47" s="32" t="s">
        <v>183</v>
      </c>
      <c r="C47" s="32" t="s">
        <v>180</v>
      </c>
      <c r="D47" s="36" t="s">
        <v>74</v>
      </c>
      <c r="E47" s="32" t="s">
        <v>181</v>
      </c>
      <c r="F47" s="32" t="s">
        <v>53</v>
      </c>
      <c r="G47" s="32">
        <v>44485</v>
      </c>
      <c r="H47" s="32" t="s">
        <v>182</v>
      </c>
      <c r="I47" s="32" t="s">
        <v>32</v>
      </c>
      <c r="J47" s="32" t="s">
        <v>52</v>
      </c>
      <c r="K47" s="32" t="s">
        <v>16</v>
      </c>
      <c r="L47" s="34">
        <v>120</v>
      </c>
      <c r="M47" s="32"/>
      <c r="N47" s="32" t="s">
        <v>60</v>
      </c>
      <c r="O47" s="40" t="s">
        <v>234</v>
      </c>
      <c r="P47" s="35">
        <v>33520196</v>
      </c>
      <c r="Q47" s="35">
        <v>1639092</v>
      </c>
      <c r="R47" s="35">
        <v>1000000</v>
      </c>
      <c r="S47" s="35">
        <v>0</v>
      </c>
      <c r="T47" s="35">
        <v>2500000</v>
      </c>
      <c r="U47" s="34" t="s">
        <v>12</v>
      </c>
      <c r="V47" s="34" t="s">
        <v>14</v>
      </c>
      <c r="W47" s="34" t="s">
        <v>12</v>
      </c>
      <c r="X47" s="34" t="s">
        <v>12</v>
      </c>
    </row>
    <row r="48" spans="2:24" s="1" customFormat="1" ht="15" x14ac:dyDescent="0.25">
      <c r="B48" s="32" t="s">
        <v>188</v>
      </c>
      <c r="C48" s="32" t="s">
        <v>184</v>
      </c>
      <c r="D48" s="36" t="s">
        <v>74</v>
      </c>
      <c r="E48" s="32" t="s">
        <v>185</v>
      </c>
      <c r="F48" s="32" t="s">
        <v>186</v>
      </c>
      <c r="G48" s="32">
        <v>44320</v>
      </c>
      <c r="H48" s="32" t="s">
        <v>187</v>
      </c>
      <c r="I48" s="32" t="s">
        <v>32</v>
      </c>
      <c r="J48" s="32" t="s">
        <v>52</v>
      </c>
      <c r="K48" s="32" t="s">
        <v>16</v>
      </c>
      <c r="L48" s="34">
        <v>105</v>
      </c>
      <c r="M48" s="32"/>
      <c r="N48" s="32" t="s">
        <v>58</v>
      </c>
      <c r="O48" s="40" t="s">
        <v>234</v>
      </c>
      <c r="P48" s="35">
        <v>30389465</v>
      </c>
      <c r="Q48" s="35">
        <v>1472819.14</v>
      </c>
      <c r="R48" s="35">
        <v>1000000</v>
      </c>
      <c r="S48" s="35">
        <v>0</v>
      </c>
      <c r="T48" s="35">
        <v>2500000</v>
      </c>
      <c r="U48" s="34" t="s">
        <v>12</v>
      </c>
      <c r="V48" s="34" t="s">
        <v>12</v>
      </c>
      <c r="W48" s="34" t="s">
        <v>12</v>
      </c>
      <c r="X48" s="34" t="s">
        <v>12</v>
      </c>
    </row>
    <row r="49" spans="2:24" s="1" customFormat="1" ht="15" x14ac:dyDescent="0.25">
      <c r="B49" s="32" t="s">
        <v>231</v>
      </c>
      <c r="C49" s="32" t="s">
        <v>230</v>
      </c>
      <c r="D49" s="36" t="s">
        <v>91</v>
      </c>
      <c r="E49" s="32" t="s">
        <v>232</v>
      </c>
      <c r="F49" s="32" t="s">
        <v>233</v>
      </c>
      <c r="G49" s="32">
        <v>44830</v>
      </c>
      <c r="H49" s="32" t="s">
        <v>69</v>
      </c>
      <c r="I49" s="32" t="s">
        <v>13</v>
      </c>
      <c r="J49" s="32" t="s">
        <v>15</v>
      </c>
      <c r="K49" s="32" t="s">
        <v>16</v>
      </c>
      <c r="L49" s="34">
        <v>55</v>
      </c>
      <c r="M49" s="32"/>
      <c r="N49" s="32" t="s">
        <v>237</v>
      </c>
      <c r="O49" s="40" t="s">
        <v>234</v>
      </c>
      <c r="P49" s="35">
        <v>18461311</v>
      </c>
      <c r="Q49" s="35">
        <v>697496.56</v>
      </c>
      <c r="R49" s="35">
        <v>697496.5</v>
      </c>
      <c r="S49" s="35">
        <v>4000000</v>
      </c>
      <c r="T49" s="35">
        <v>2500000</v>
      </c>
      <c r="U49" s="34" t="s">
        <v>12</v>
      </c>
      <c r="V49" s="34" t="s">
        <v>12</v>
      </c>
      <c r="W49" s="34" t="s">
        <v>12</v>
      </c>
      <c r="X49" s="34" t="s">
        <v>12</v>
      </c>
    </row>
    <row r="50" spans="2:24" s="1" customFormat="1" ht="15" x14ac:dyDescent="0.25">
      <c r="B50" s="32" t="s">
        <v>105</v>
      </c>
      <c r="C50" s="32" t="s">
        <v>104</v>
      </c>
      <c r="D50" s="36" t="s">
        <v>74</v>
      </c>
      <c r="E50" s="32" t="s">
        <v>106</v>
      </c>
      <c r="F50" s="32" t="s">
        <v>107</v>
      </c>
      <c r="G50" s="32">
        <v>44004</v>
      </c>
      <c r="H50" s="32" t="s">
        <v>107</v>
      </c>
      <c r="I50" s="32" t="s">
        <v>13</v>
      </c>
      <c r="J50" s="32" t="s">
        <v>34</v>
      </c>
      <c r="K50" s="32" t="s">
        <v>16</v>
      </c>
      <c r="L50" s="34">
        <v>72</v>
      </c>
      <c r="M50" s="32">
        <v>120</v>
      </c>
      <c r="N50" s="32" t="s">
        <v>51</v>
      </c>
      <c r="O50" s="40" t="s">
        <v>234</v>
      </c>
      <c r="P50" s="35">
        <v>25117124</v>
      </c>
      <c r="Q50" s="35">
        <v>1221182.1440000001</v>
      </c>
      <c r="R50" s="35">
        <v>1221182</v>
      </c>
      <c r="S50" s="35">
        <v>4000000</v>
      </c>
      <c r="T50" s="35">
        <v>2500000</v>
      </c>
      <c r="U50" s="50" t="s">
        <v>14</v>
      </c>
      <c r="V50" s="34" t="s">
        <v>12</v>
      </c>
      <c r="W50" s="34" t="s">
        <v>12</v>
      </c>
      <c r="X50" s="34" t="s">
        <v>12</v>
      </c>
    </row>
    <row r="51" spans="2:24" s="1" customFormat="1" ht="15" x14ac:dyDescent="0.25">
      <c r="B51" s="32" t="s">
        <v>170</v>
      </c>
      <c r="C51" s="32" t="s">
        <v>167</v>
      </c>
      <c r="D51" s="36" t="s">
        <v>91</v>
      </c>
      <c r="E51" s="32" t="s">
        <v>168</v>
      </c>
      <c r="F51" s="32" t="s">
        <v>169</v>
      </c>
      <c r="G51" s="32">
        <v>44104</v>
      </c>
      <c r="H51" s="32" t="s">
        <v>55</v>
      </c>
      <c r="I51" s="32" t="s">
        <v>32</v>
      </c>
      <c r="J51" s="32" t="s">
        <v>33</v>
      </c>
      <c r="K51" s="32" t="s">
        <v>16</v>
      </c>
      <c r="L51" s="34">
        <v>55</v>
      </c>
      <c r="M51" s="32"/>
      <c r="N51" s="32" t="s">
        <v>171</v>
      </c>
      <c r="O51" s="40" t="s">
        <v>234</v>
      </c>
      <c r="P51" s="35">
        <v>24945189.84</v>
      </c>
      <c r="Q51" s="35">
        <v>932702.25249999994</v>
      </c>
      <c r="R51" s="35">
        <v>932702.3</v>
      </c>
      <c r="S51" s="35">
        <v>0</v>
      </c>
      <c r="T51" s="35">
        <v>2500000</v>
      </c>
      <c r="U51" s="34" t="s">
        <v>12</v>
      </c>
      <c r="V51" s="34" t="s">
        <v>14</v>
      </c>
      <c r="W51" s="34" t="s">
        <v>12</v>
      </c>
      <c r="X51" s="34" t="s">
        <v>12</v>
      </c>
    </row>
    <row r="52" spans="2:24" s="1" customFormat="1" ht="15" x14ac:dyDescent="0.25">
      <c r="B52" s="32"/>
      <c r="C52" s="32"/>
      <c r="D52" s="33"/>
      <c r="E52" s="32"/>
      <c r="F52" s="32"/>
      <c r="G52" s="32"/>
      <c r="H52" s="32"/>
      <c r="I52" s="32"/>
      <c r="J52" s="32"/>
      <c r="K52" s="32"/>
      <c r="L52" s="34"/>
      <c r="M52" s="32"/>
      <c r="N52" s="32"/>
      <c r="O52" s="32"/>
      <c r="P52" s="35"/>
      <c r="Q52" s="35"/>
      <c r="R52" s="35"/>
      <c r="S52" s="35"/>
      <c r="T52" s="35"/>
      <c r="U52" s="34"/>
      <c r="V52" s="34"/>
      <c r="W52" s="34"/>
      <c r="X52" s="34"/>
    </row>
    <row r="53" spans="2:24" s="1" customFormat="1" ht="15" x14ac:dyDescent="0.25">
      <c r="B53" s="32"/>
      <c r="C53" s="32"/>
      <c r="D53" s="33"/>
      <c r="E53" s="32"/>
      <c r="F53" s="32"/>
      <c r="G53" s="32"/>
      <c r="H53" s="32"/>
      <c r="I53" s="32"/>
      <c r="J53" s="32"/>
      <c r="K53" s="32"/>
      <c r="L53" s="34"/>
      <c r="M53" s="32"/>
      <c r="N53" s="32"/>
      <c r="O53" s="32"/>
      <c r="P53" s="35"/>
      <c r="Q53" s="35"/>
      <c r="R53" s="35"/>
      <c r="S53" s="35"/>
      <c r="T53" s="35"/>
      <c r="U53" s="34"/>
      <c r="V53" s="34"/>
      <c r="W53" s="34"/>
      <c r="X53" s="48"/>
    </row>
    <row r="54" spans="2:24" s="1" customFormat="1" ht="12.75" x14ac:dyDescent="0.2">
      <c r="L54" s="2"/>
      <c r="U54" s="2"/>
      <c r="V54" s="2"/>
      <c r="W54" s="2"/>
      <c r="X54" s="2"/>
    </row>
    <row r="55" spans="2:24" s="1" customFormat="1" ht="13.9" customHeight="1" x14ac:dyDescent="0.2">
      <c r="B55" s="43" t="s">
        <v>80</v>
      </c>
      <c r="C55" s="43"/>
      <c r="D55" s="43"/>
      <c r="E55" s="43"/>
      <c r="F55" s="43"/>
      <c r="G55" s="43"/>
      <c r="H55" s="43"/>
      <c r="I55" s="43"/>
      <c r="J55" s="43"/>
      <c r="K55" s="54">
        <f>COUNTA(K12:K51)</f>
        <v>40</v>
      </c>
      <c r="L55" s="28">
        <f>SUM(L12:L51)</f>
        <v>4812</v>
      </c>
      <c r="M55" s="29"/>
      <c r="N55" s="30"/>
      <c r="O55" s="30"/>
      <c r="P55" s="53">
        <f>SUM(P7:P51)</f>
        <v>1519152934.6999998</v>
      </c>
      <c r="Q55" s="53">
        <f>SUM(Q7:Q53)</f>
        <v>67475498.963500008</v>
      </c>
      <c r="R55" s="53">
        <f>SUM(R7:R53)</f>
        <v>40366841.799999997</v>
      </c>
      <c r="S55" s="53">
        <f>SUM(S7:S53)</f>
        <v>74927380</v>
      </c>
      <c r="T55" s="53">
        <f>SUM(T7:T53)</f>
        <v>79511600</v>
      </c>
      <c r="U55" s="51">
        <f>COUNTIF(U7:U53,"*"&amp;"Yes"&amp;"*")</f>
        <v>5</v>
      </c>
      <c r="V55" s="51">
        <f>COUNTIF(V7:V53,"*"&amp;"Yes"&amp;"*")</f>
        <v>22</v>
      </c>
      <c r="W55" s="51">
        <f>COUNTIF(W7:W53,"*"&amp;"Yes"&amp;"*")</f>
        <v>6</v>
      </c>
      <c r="X55" s="52">
        <f>COUNTIF(X12:X51, "Yes")</f>
        <v>2</v>
      </c>
    </row>
    <row r="56" spans="2:24" x14ac:dyDescent="0.2">
      <c r="B56" s="43"/>
      <c r="C56" s="43"/>
      <c r="D56" s="43"/>
      <c r="E56" s="43"/>
      <c r="F56" s="43"/>
      <c r="G56" s="43"/>
      <c r="H56" s="43"/>
      <c r="I56" s="43"/>
      <c r="J56" s="43"/>
      <c r="L56" s="21"/>
    </row>
    <row r="57" spans="2:24" x14ac:dyDescent="0.2">
      <c r="B57" s="43"/>
      <c r="C57" s="43"/>
      <c r="D57" s="43"/>
      <c r="E57" s="43"/>
      <c r="F57" s="43"/>
      <c r="G57" s="43"/>
      <c r="H57" s="43"/>
      <c r="I57" s="43"/>
      <c r="J57" s="43"/>
      <c r="K57" s="20"/>
      <c r="L57" s="21"/>
    </row>
    <row r="58" spans="2:24" x14ac:dyDescent="0.2">
      <c r="B58" s="43"/>
      <c r="C58" s="43"/>
      <c r="D58" s="43"/>
      <c r="E58" s="43"/>
      <c r="F58" s="43"/>
      <c r="G58" s="43"/>
      <c r="H58" s="43"/>
      <c r="I58" s="43"/>
      <c r="J58" s="43"/>
    </row>
  </sheetData>
  <mergeCells count="5">
    <mergeCell ref="A4:J4"/>
    <mergeCell ref="P7:R7"/>
    <mergeCell ref="B55:J58"/>
    <mergeCell ref="A1:J2"/>
    <mergeCell ref="A3:J3"/>
  </mergeCells>
  <hyperlinks>
    <hyperlink ref="D41" r:id="rId1" location="docaccess-33ea428e5e34fc6778e4fd91610525af" xr:uid="{76D0E4F4-5BD8-4918-85CC-6D89D9BE82DA}"/>
    <hyperlink ref="D14" r:id="rId2" location="docaccess-5161a8f400314b8e7c9ce19d4b7e63a7" xr:uid="{5BA67DCC-D8D3-4D96-8DFC-77EE1612463D}"/>
    <hyperlink ref="D18" r:id="rId3" location="docaccess-4581f51b922eefbf2dfa6a95229a3e6e" xr:uid="{14BA996B-B863-4B53-B803-5F850C54E2DE}"/>
    <hyperlink ref="D12" r:id="rId4" location="docaccess-f940eb88c78985e5fba0c6b6e7cfb119" xr:uid="{979156B5-078C-4210-BFF8-A45653655F01}"/>
    <hyperlink ref="D24" r:id="rId5" location="docaccess-dd5f4a6c653378107934e23145f79fb9" xr:uid="{7C965D4A-FECB-4321-B5AA-C871DBA2AFE2}"/>
    <hyperlink ref="D27" r:id="rId6" location="docaccess-41540b4859420520fcebfb7f35c37d1c" xr:uid="{8B3B1C15-B61E-4459-85A5-BA81EB42AEE5}"/>
    <hyperlink ref="D22" r:id="rId7" location="docaccess-39caa48b89e1de09b5c4b8c8450c7793" xr:uid="{7F1F6371-A363-4FA2-917C-F420DBB2308C}"/>
    <hyperlink ref="D37" r:id="rId8" location="docaccess-50a4ca35e60faf3a217d8c81c9323829" xr:uid="{6421967C-33FF-4D4F-8120-9C1686C91661}"/>
    <hyperlink ref="D43" r:id="rId9" location="docaccess-3ab739c2fccfa043d61fb06a7c2aa567" xr:uid="{69CE06BB-3CA5-477E-9C76-D7197F97DA59}"/>
    <hyperlink ref="D34" r:id="rId10" location="docaccess-c8e747e3c1bed4cc382b29fdcbc2c96a" xr:uid="{75FC99EF-E772-4681-93A2-7F7678463CC2}"/>
    <hyperlink ref="D38" r:id="rId11" location="docaccess-6615bc25fac98e4da2f0932ba6aeaf00" xr:uid="{90858460-8050-4C0B-A06A-AE2A72DD5B9F}"/>
    <hyperlink ref="D50" r:id="rId12" location="docaccess-a11ff4c8fdf6c45ff482c22544d8fb6f" xr:uid="{83BF9FDC-1254-41BB-B98B-9E95A70AA33F}"/>
    <hyperlink ref="D42" r:id="rId13" location="docaccess-ba87d1ec5f592c91aa129fee2400be4a" xr:uid="{D022BDAA-98A4-4B7B-8905-94482BC53290}"/>
    <hyperlink ref="D44" r:id="rId14" location="docaccess-c99681aa581736927359844d0a13cf19" xr:uid="{9688493A-0409-4CB9-96CF-2F39B97A7370}"/>
    <hyperlink ref="D35" r:id="rId15" location="docaccess-57091befba74ee78b126a7800de41d02" xr:uid="{E911A781-8637-43E6-81BB-FDEFC8050780}"/>
    <hyperlink ref="D31" r:id="rId16" location="docaccess-92bd842486e3c87bce2b480c88b3ad96" xr:uid="{3948C07E-4B83-4D6F-9E79-0623D67A97A7}"/>
    <hyperlink ref="D47" r:id="rId17" location="docaccess-6a42dac13e8ec0ccb7e9132bb6d06cfc" xr:uid="{0E5AF056-E995-45F8-B707-90111A098E57}"/>
    <hyperlink ref="D45" r:id="rId18" location="docaccess-33d753742af890bcc53e0d035d5e8fe4" xr:uid="{9BE227E1-0428-433C-9FCD-656E24F7EA46}"/>
    <hyperlink ref="D20" r:id="rId19" location="docaccess-89658a4b5456968781a9cbcc1c23ee62" xr:uid="{6F0B4CEB-9507-4150-85AB-93776ADF4751}"/>
    <hyperlink ref="D15" r:id="rId20" location="docaccess-8a8dee8d01d88bf2a48404c08b0b5c41" xr:uid="{634BF243-364A-453A-B7C6-41978AA0B9E8}"/>
    <hyperlink ref="D23" r:id="rId21" location="docaccess-379b17f2924e39809228dfd1a336d057" xr:uid="{D790C2C4-BEE7-4160-96DA-0C140CE02AE4}"/>
    <hyperlink ref="D40" r:id="rId22" location="docaccess-0d331f04b1a1f010305159ae10f4f736" xr:uid="{B74F82FD-A1EC-4397-A24A-FE1539C2B7A4}"/>
    <hyperlink ref="D28" r:id="rId23" location="docaccess-3fb64706d8fb7fe6c9de44e61d865195" xr:uid="{8CCC0574-B22A-41A3-90E6-04FF121EE6AC}"/>
    <hyperlink ref="D49" r:id="rId24" location="docaccess-61aaae7f9c07b0998135a32c2a0561d6" xr:uid="{F5D5761F-F5DE-4E76-BCBD-8ED50812BDC2}"/>
    <hyperlink ref="D36" r:id="rId25" location="docaccess-34dde64f7422b25ee3347ce18ca19afe" xr:uid="{6E21462F-F825-4DA6-A769-DEFB1688AC85}"/>
    <hyperlink ref="D26" r:id="rId26" location="docaccess-18eacd351768351334107eee1eb8087a" xr:uid="{EE770B31-A2E3-4402-8E27-6B8C2B2791F0}"/>
    <hyperlink ref="D30" r:id="rId27" location="docaccess-a54d0e9e472c7a29267650dec501cd3e" xr:uid="{64594175-5C73-43F6-9FEF-4F8D31D2D612}"/>
    <hyperlink ref="D46" r:id="rId28" location="docaccess-5c00ba8fbbe1b19f2a2c7678c7ee9dfb" xr:uid="{2BC31D55-A1E5-4057-899F-A523F1014EE9}"/>
    <hyperlink ref="D33" r:id="rId29" location="docaccess-b3ca1c7a8ffd3554e61609e331bccd8f" xr:uid="{6C31D834-D999-4A9C-B9A8-1DDC35BF191C}"/>
    <hyperlink ref="D16" r:id="rId30" location="docaccess-e3a75208fc40067c94955c413b6c8c72" xr:uid="{2A2B387A-2156-4DAF-9C53-DE22B28716F9}"/>
    <hyperlink ref="D29" r:id="rId31" location="docaccess-e6629df3df1ad2f31b7ded6ba02b261a" xr:uid="{9CB49571-896B-4CCD-8949-F350FF15826F}"/>
    <hyperlink ref="D25" r:id="rId32" location="docaccess-52a7005a454eff6a315b6b61c146e82f" xr:uid="{CC3CEC4E-1B74-4C34-BC7B-2B89CFB2BAF3}"/>
    <hyperlink ref="D51" r:id="rId33" location="docaccess-7f4b99339d88b41c6eb16f3b5627f2b4" xr:uid="{A27DEF62-E63B-4E05-842C-661725427670}"/>
    <hyperlink ref="D39" r:id="rId34" location="docaccess-b504faf38583bf058efeaf85672d4b47" xr:uid="{0F3EB230-3248-449A-9FC6-65F4A643DFFC}"/>
    <hyperlink ref="D19" r:id="rId35" location="docaccess-f9a4decc4b15137e29fea374d2a7a458" xr:uid="{54C3257C-00AE-46BF-BA02-3C96C784B47D}"/>
    <hyperlink ref="D48" r:id="rId36" location="docaccess-23299344baa36f51e1159f35cd68e3ec" xr:uid="{2C86230E-CDDC-4BE7-AAFB-2D7841660BC7}"/>
    <hyperlink ref="D32" r:id="rId37" location="docaccess-69063747dcb100af341278dd5bef1ead" xr:uid="{06F0AE02-1BC7-4DA3-8815-91D24486A5C9}"/>
    <hyperlink ref="D13" r:id="rId38" location="docaccess-5a83f542df74e3040e5078cd836e24e1" xr:uid="{46B6F33B-227B-482F-A9CA-034FAA947459}"/>
    <hyperlink ref="D17" r:id="rId39" location="docaccess-cd4096b5156e299fbca9b2b4cd3d3ebe" xr:uid="{8BF0E81A-EE90-4FDA-8BC0-B944177256AD}"/>
    <hyperlink ref="D21" r:id="rId40" location="docaccess-abcaefd71f6ed027d9359515f66d8c01" xr:uid="{0FD81BFB-CEE2-436C-A20C-3CDB2ACA83E3}"/>
  </hyperlinks>
  <pageMargins left="0.7" right="0.7" top="0.75" bottom="0.75" header="0.3" footer="0.3"/>
  <pageSetup paperSize="3" scale="48" orientation="landscape" r:id="rId41"/>
  <drawing r:id="rId42"/>
  <tableParts count="1">
    <tablePart r:id="rId4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a79490-6fe0-4669-94c9-47a4e30f63a3">
      <Terms xmlns="http://schemas.microsoft.com/office/infopath/2007/PartnerControls"/>
    </lcf76f155ced4ddcb4097134ff3c332f>
    <_ip_UnifiedCompliancePolicyProperties xmlns="http://schemas.microsoft.com/sharepoint/v3" xsi:nil="true"/>
    <TaxCatchAll xmlns="7fe5ba61-e4d7-4653-b84d-85d9d4282e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841B5A601BF74385D6EF3AFF079AFD" ma:contentTypeVersion="14" ma:contentTypeDescription="Create a new document." ma:contentTypeScope="" ma:versionID="31ad65b2373008e962c61775790441e6">
  <xsd:schema xmlns:xsd="http://www.w3.org/2001/XMLSchema" xmlns:xs="http://www.w3.org/2001/XMLSchema" xmlns:p="http://schemas.microsoft.com/office/2006/metadata/properties" xmlns:ns1="http://schemas.microsoft.com/sharepoint/v3" xmlns:ns2="efa79490-6fe0-4669-94c9-47a4e30f63a3" xmlns:ns3="7fe5ba61-e4d7-4653-b84d-85d9d4282e5d" targetNamespace="http://schemas.microsoft.com/office/2006/metadata/properties" ma:root="true" ma:fieldsID="d31dec3b8187903adbff4abde6e98cd0" ns1:_="" ns2:_="" ns3:_="">
    <xsd:import namespace="http://schemas.microsoft.com/sharepoint/v3"/>
    <xsd:import namespace="efa79490-6fe0-4669-94c9-47a4e30f63a3"/>
    <xsd:import namespace="7fe5ba61-e4d7-4653-b84d-85d9d4282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79490-6fe0-4669-94c9-47a4e30f6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3896aec-d569-4191-ae80-f5e63870f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5ba61-e4d7-4653-b84d-85d9d4282e5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3572917-fe18-402a-86da-64c8bb59aa8f}" ma:internalName="TaxCatchAll" ma:showField="CatchAllData" ma:web="7fe5ba61-e4d7-4653-b84d-85d9d4282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DE210E-B8C2-440A-B9F9-41BE46F7F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A33747-AB67-45E4-A91C-64F85F8DC6C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fa79490-6fe0-4669-94c9-47a4e30f63a3"/>
    <ds:schemaRef ds:uri="7fe5ba61-e4d7-4653-b84d-85d9d4282e5d"/>
  </ds:schemaRefs>
</ds:datastoreItem>
</file>

<file path=customXml/itemProps3.xml><?xml version="1.0" encoding="utf-8"?>
<ds:datastoreItem xmlns:ds="http://schemas.openxmlformats.org/officeDocument/2006/customXml" ds:itemID="{03136368-FD66-4B04-A9B9-595C0BEBD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fa79490-6fe0-4669-94c9-47a4e30f63a3"/>
    <ds:schemaRef ds:uri="7fe5ba61-e4d7-4653-b84d-85d9d4282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OLIHTC_Competitive_Scoring</vt:lpstr>
      <vt:lpstr>OLIHTC_Competitive_Scoring!Print_Area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Banyai, Karen M.</dc:creator>
  <cp:lastModifiedBy>Zeller, Harrison</cp:lastModifiedBy>
  <cp:lastPrinted>2026-06-16T16:02:38Z</cp:lastPrinted>
  <dcterms:created xsi:type="dcterms:W3CDTF">2024-08-28T12:52:09Z</dcterms:created>
  <dcterms:modified xsi:type="dcterms:W3CDTF">2026-06-18T19:32:38Z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0x010100BC841B5A601BF74385D6EF3AFF079AFD</vt:lpwstr>
  </property>
  <property fmtid="{D5CDD505-2E9C-101B-9397-08002B2CF9AE}" pid="3" name="MediaServiceImageTags">
    <vt:lpwstr/>
  </property>
</Properties>
</file>